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2023 Approved Budget Tables\"/>
    </mc:Choice>
  </mc:AlternateContent>
  <xr:revisionPtr revIDLastSave="0" documentId="13_ncr:1_{20AB0011-373E-4A08-9422-A04BE9EDC60E}" xr6:coauthVersionLast="47" xr6:coauthVersionMax="47" xr10:uidLastSave="{00000000-0000-0000-0000-000000000000}"/>
  <bookViews>
    <workbookView xWindow="-98" yWindow="-98" windowWidth="21795" windowHeight="12975" xr2:uid="{2AEF30DB-F1FB-41CD-AB8D-F3B5177606C6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Report!$A$1:$F$75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45" i="1"/>
  <c r="E75" i="1"/>
  <c r="D75" i="1"/>
  <c r="C75" i="1"/>
  <c r="B75" i="1"/>
  <c r="A75" i="1"/>
  <c r="E74" i="1"/>
  <c r="D74" i="1"/>
  <c r="C74" i="1"/>
  <c r="B74" i="1"/>
  <c r="A74" i="1"/>
  <c r="E73" i="1"/>
  <c r="D73" i="1"/>
  <c r="C73" i="1"/>
  <c r="B73" i="1"/>
  <c r="A73" i="1"/>
  <c r="E63" i="1"/>
  <c r="E72" i="1" s="1"/>
  <c r="D63" i="1"/>
  <c r="D72" i="1" s="1"/>
  <c r="C63" i="1"/>
  <c r="C72" i="1" s="1"/>
  <c r="B63" i="1"/>
  <c r="B72" i="1" s="1"/>
  <c r="A63" i="1"/>
  <c r="A72" i="1" s="1"/>
  <c r="E57" i="1"/>
  <c r="D57" i="1"/>
  <c r="C57" i="1"/>
  <c r="B57" i="1"/>
  <c r="A57" i="1"/>
  <c r="E56" i="1"/>
  <c r="D56" i="1"/>
  <c r="C56" i="1"/>
  <c r="B56" i="1"/>
  <c r="A56" i="1"/>
  <c r="E54" i="1"/>
  <c r="D54" i="1"/>
  <c r="C54" i="1"/>
  <c r="B54" i="1"/>
  <c r="A54" i="1"/>
  <c r="E49" i="1"/>
  <c r="E44" i="1" s="1"/>
  <c r="D49" i="1"/>
  <c r="C49" i="1"/>
  <c r="C44" i="1" s="1"/>
  <c r="B49" i="1"/>
  <c r="B44" i="1" s="1"/>
  <c r="A49" i="1"/>
  <c r="A44" i="1" s="1"/>
  <c r="D46" i="1"/>
  <c r="E27" i="1"/>
  <c r="E32" i="1" s="1"/>
  <c r="D27" i="1"/>
  <c r="C27" i="1"/>
  <c r="B27" i="1"/>
  <c r="A27" i="1"/>
  <c r="E16" i="1"/>
  <c r="D16" i="1"/>
  <c r="C16" i="1"/>
  <c r="B16" i="1"/>
  <c r="A16" i="1"/>
  <c r="E13" i="1"/>
  <c r="D13" i="1"/>
  <c r="C13" i="1"/>
  <c r="B13" i="1"/>
  <c r="A13" i="1"/>
  <c r="D50" i="1" l="1"/>
  <c r="A50" i="1"/>
  <c r="B50" i="1"/>
  <c r="B58" i="1" s="1"/>
  <c r="D44" i="1"/>
  <c r="C50" i="1"/>
  <c r="C58" i="1" s="1"/>
  <c r="D58" i="1"/>
  <c r="E18" i="1"/>
  <c r="E35" i="1" s="1"/>
  <c r="E69" i="1"/>
  <c r="E36" i="1"/>
  <c r="C18" i="1"/>
  <c r="B18" i="1"/>
  <c r="E50" i="1"/>
  <c r="E58" i="1" s="1"/>
  <c r="A18" i="1"/>
  <c r="A58" i="1"/>
  <c r="D18" i="1"/>
  <c r="A32" i="1"/>
  <c r="B32" i="1"/>
  <c r="C32" i="1"/>
  <c r="D32" i="1"/>
  <c r="E37" i="1" l="1"/>
  <c r="E68" i="1"/>
  <c r="A69" i="1"/>
  <c r="A36" i="1"/>
  <c r="A35" i="1"/>
  <c r="B35" i="1"/>
  <c r="D35" i="1"/>
  <c r="C69" i="1"/>
  <c r="C36" i="1"/>
  <c r="D69" i="1"/>
  <c r="D36" i="1"/>
  <c r="C35" i="1"/>
  <c r="B69" i="1"/>
  <c r="B36" i="1"/>
  <c r="A37" i="1" l="1"/>
  <c r="A68" i="1"/>
  <c r="C37" i="1"/>
  <c r="C68" i="1"/>
  <c r="D37" i="1"/>
  <c r="D68" i="1"/>
  <c r="B37" i="1"/>
  <c r="B68" i="1"/>
  <c r="E40" i="1"/>
  <c r="E39" i="1" s="1"/>
  <c r="E71" i="1" s="1"/>
  <c r="E70" i="1"/>
  <c r="B40" i="1" l="1"/>
  <c r="B39" i="1" s="1"/>
  <c r="B71" i="1" s="1"/>
  <c r="B70" i="1"/>
  <c r="D40" i="1"/>
  <c r="D39" i="1" s="1"/>
  <c r="D71" i="1" s="1"/>
  <c r="D70" i="1"/>
  <c r="C40" i="1"/>
  <c r="C39" i="1" s="1"/>
  <c r="C71" i="1" s="1"/>
  <c r="C70" i="1"/>
  <c r="A70" i="1"/>
  <c r="A40" i="1"/>
  <c r="A39" i="1" s="1"/>
  <c r="A71" i="1" s="1"/>
</calcChain>
</file>

<file path=xl/sharedStrings.xml><?xml version="1.0" encoding="utf-8"?>
<sst xmlns="http://schemas.openxmlformats.org/spreadsheetml/2006/main" count="68" uniqueCount="57">
  <si>
    <t>ދައުލަތުގެ ބަޖެޓުގެ ޚުލާސާ</t>
  </si>
  <si>
    <t>(އަދަދުތައް ރުފިޔާއިން)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</si>
  <si>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</si>
  <si>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</si>
  <si>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</si>
  <si>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</si>
  <si>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</si>
  <si>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</si>
  <si>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</si>
  <si>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</si>
  <si>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</si>
  <si>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</si>
  <si>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</si>
  <si>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</si>
  <si>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</si>
  <si>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</si>
  <si>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</si>
  <si>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</si>
  <si>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</si>
  <si>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</si>
  <si>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</si>
  <si>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</si>
  <si>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</si>
  <si>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</si>
  <si>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</si>
  <si>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</si>
  <si>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</si>
  <si>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</si>
  <si>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</si>
  <si>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</si>
  <si>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</si>
  <si>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</si>
  <si>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</si>
  <si>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</si>
  <si>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</si>
  <si>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</si>
  <si>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</si>
  <si>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</si>
  <si>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</si>
  <si>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</si>
  <si>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</si>
  <si>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</si>
  <si>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</si>
  <si>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</si>
  <si>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</si>
  <si>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(މިލިއަން ރުފިޔާއިން)</t>
  </si>
  <si>
    <t>ރިއަލް ޖީޑީޕީ (މިލިއަން ރުފިޔާއިން)</t>
  </si>
  <si>
    <t>ޖުމުލަ ދަރަނި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</si>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</sst>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  <numFmt numFmtId="169" formatCode="_(* #,##0.0_);_(* \(#,##0.0\);_(* &quot;-&quot;??_);_(@_)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874AB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A874AB"/>
      <name val="Roboto Condensed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A874AB"/>
      <name val="MV Typewriter"/>
    </font>
    <font>
      <b/>
      <sz val="12"/>
      <color theme="1"/>
      <name val="Faruma"/>
      <family val="3"/>
    </font>
    <font>
      <sz val="12"/>
      <color rgb="FFA874AB"/>
      <name val="Century Gothic"/>
      <family val="2"/>
    </font>
    <font>
      <sz val="20"/>
      <color rgb="FF595959"/>
      <name val="Mv Eamaan XP"/>
      <family val="3"/>
    </font>
    <font>
      <sz val="20"/>
      <color rgb="FFA874AB"/>
      <name val="Mv Eamaan XP"/>
      <family val="3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874AB"/>
      <name val="Roboto Condensed"/>
    </font>
    <font>
      <b/>
      <sz val="12"/>
      <color theme="1"/>
      <name val="Roboto Condensed"/>
    </font>
    <font>
      <b/>
      <sz val="12"/>
      <color rgb="FFA874AB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name val="Faruma"/>
      <family val="3"/>
    </font>
    <font>
      <sz val="10"/>
      <color rgb="FF595959"/>
      <name val="Mv Eamaan XP"/>
      <family val="3"/>
    </font>
    <font>
      <sz val="10"/>
      <color rgb="FFA874AB"/>
      <name val="Mv Eamaan XP"/>
      <family val="3"/>
    </font>
    <font>
      <b/>
      <sz val="14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874AB"/>
      </top>
      <bottom style="medium">
        <color rgb="FFA874AB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A874AB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rgb="FFA874AB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4" applyNumberFormat="1" applyFont="1" applyBorder="1" applyAlignment="1">
      <alignment horizontal="right" vertical="center" readingOrder="2"/>
    </xf>
    <xf numFmtId="0" fontId="8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9" fillId="0" borderId="0" xfId="5" applyFont="1" applyAlignment="1">
      <alignment horizontal="center" vertical="center" readingOrder="2"/>
    </xf>
    <xf numFmtId="0" fontId="10" fillId="2" borderId="0" xfId="5" applyFont="1" applyFill="1" applyAlignment="1">
      <alignment horizontal="center" vertical="center" readingOrder="2"/>
    </xf>
    <xf numFmtId="0" fontId="11" fillId="0" borderId="0" xfId="0" applyFont="1" applyAlignment="1">
      <alignment horizontal="centerContinuous" vertical="center"/>
    </xf>
    <xf numFmtId="0" fontId="12" fillId="0" borderId="1" xfId="5" applyFont="1" applyBorder="1" applyAlignment="1">
      <alignment horizontal="centerContinuous" vertical="center" readingOrder="2"/>
    </xf>
    <xf numFmtId="0" fontId="13" fillId="2" borderId="1" xfId="5" applyFont="1" applyFill="1" applyBorder="1" applyAlignment="1">
      <alignment horizontal="center" vertical="center" readingOrder="2"/>
    </xf>
    <xf numFmtId="0" fontId="12" fillId="0" borderId="1" xfId="5" applyFont="1" applyBorder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0" fontId="15" fillId="2" borderId="0" xfId="0" applyFont="1" applyFill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17" fillId="2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 indent="2"/>
    </xf>
    <xf numFmtId="165" fontId="19" fillId="0" borderId="2" xfId="1" applyNumberFormat="1" applyFont="1" applyFill="1" applyBorder="1" applyAlignment="1">
      <alignment horizontal="right" vertical="center"/>
    </xf>
    <xf numFmtId="165" fontId="20" fillId="2" borderId="2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vertical="center"/>
    </xf>
    <xf numFmtId="165" fontId="19" fillId="0" borderId="3" xfId="1" applyNumberFormat="1" applyFont="1" applyFill="1" applyBorder="1" applyAlignment="1">
      <alignment horizontal="right" vertical="center"/>
    </xf>
    <xf numFmtId="165" fontId="20" fillId="2" borderId="3" xfId="1" applyNumberFormat="1" applyFont="1" applyFill="1" applyBorder="1" applyAlignment="1">
      <alignment horizontal="right" vertical="center"/>
    </xf>
    <xf numFmtId="164" fontId="8" fillId="0" borderId="3" xfId="1" applyNumberFormat="1" applyFont="1" applyFill="1" applyBorder="1" applyAlignment="1">
      <alignment horizontal="right" vertical="center" indent="2"/>
    </xf>
    <xf numFmtId="165" fontId="19" fillId="0" borderId="0" xfId="1" applyNumberFormat="1" applyFont="1" applyFill="1" applyBorder="1" applyAlignment="1">
      <alignment horizontal="right" vertical="center"/>
    </xf>
    <xf numFmtId="165" fontId="20" fillId="2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 indent="2"/>
    </xf>
    <xf numFmtId="165" fontId="21" fillId="0" borderId="4" xfId="1" applyNumberFormat="1" applyFont="1" applyFill="1" applyBorder="1" applyAlignment="1">
      <alignment horizontal="right" vertical="center"/>
    </xf>
    <xf numFmtId="165" fontId="22" fillId="2" borderId="4" xfId="1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>
      <alignment horizontal="left" vertical="center" indent="2"/>
    </xf>
    <xf numFmtId="165" fontId="23" fillId="0" borderId="4" xfId="1" applyNumberFormat="1" applyFont="1" applyFill="1" applyBorder="1" applyAlignment="1">
      <alignment horizontal="right" vertical="center"/>
    </xf>
    <xf numFmtId="164" fontId="24" fillId="0" borderId="4" xfId="1" applyNumberFormat="1" applyFont="1" applyFill="1" applyBorder="1" applyAlignment="1">
      <alignment horizontal="left" vertical="center" indent="2"/>
    </xf>
    <xf numFmtId="165" fontId="23" fillId="0" borderId="0" xfId="1" applyNumberFormat="1" applyFont="1" applyFill="1" applyBorder="1" applyAlignment="1">
      <alignment horizontal="right" vertical="center"/>
    </xf>
    <xf numFmtId="165" fontId="22" fillId="2" borderId="0" xfId="1" applyNumberFormat="1" applyFont="1" applyFill="1" applyBorder="1" applyAlignment="1">
      <alignment horizontal="right" vertical="center"/>
    </xf>
    <xf numFmtId="164" fontId="25" fillId="0" borderId="0" xfId="1" applyNumberFormat="1" applyFont="1" applyFill="1" applyBorder="1" applyAlignment="1">
      <alignment horizontal="left" vertical="center" indent="2"/>
    </xf>
    <xf numFmtId="165" fontId="19" fillId="0" borderId="5" xfId="1" applyNumberFormat="1" applyFont="1" applyFill="1" applyBorder="1" applyAlignment="1">
      <alignment horizontal="right" vertical="center"/>
    </xf>
    <xf numFmtId="165" fontId="20" fillId="2" borderId="5" xfId="1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 indent="2"/>
    </xf>
    <xf numFmtId="164" fontId="8" fillId="0" borderId="3" xfId="1" applyNumberFormat="1" applyFont="1" applyFill="1" applyBorder="1" applyAlignment="1">
      <alignment horizontal="right" vertical="center" indent="5"/>
    </xf>
    <xf numFmtId="164" fontId="8" fillId="0" borderId="2" xfId="1" applyNumberFormat="1" applyFont="1" applyFill="1" applyBorder="1" applyAlignment="1">
      <alignment horizontal="right" vertical="center" indent="5"/>
    </xf>
    <xf numFmtId="164" fontId="8" fillId="0" borderId="0" xfId="1" applyNumberFormat="1" applyFont="1" applyFill="1" applyBorder="1" applyAlignment="1">
      <alignment horizontal="right" vertical="center" indent="5"/>
    </xf>
    <xf numFmtId="164" fontId="26" fillId="0" borderId="0" xfId="1" applyNumberFormat="1" applyFont="1" applyFill="1" applyBorder="1" applyAlignment="1">
      <alignment horizontal="right" vertical="center"/>
    </xf>
    <xf numFmtId="164" fontId="27" fillId="2" borderId="0" xfId="1" applyNumberFormat="1" applyFont="1" applyFill="1" applyBorder="1" applyAlignment="1">
      <alignment horizontal="right" vertical="center"/>
    </xf>
    <xf numFmtId="165" fontId="21" fillId="0" borderId="6" xfId="1" applyNumberFormat="1" applyFont="1" applyFill="1" applyBorder="1" applyAlignment="1">
      <alignment horizontal="right" vertical="center"/>
    </xf>
    <xf numFmtId="165" fontId="22" fillId="2" borderId="6" xfId="1" applyNumberFormat="1" applyFont="1" applyFill="1" applyBorder="1" applyAlignment="1">
      <alignment horizontal="right" vertical="center"/>
    </xf>
    <xf numFmtId="164" fontId="24" fillId="0" borderId="6" xfId="1" applyNumberFormat="1" applyFont="1" applyFill="1" applyBorder="1" applyAlignment="1">
      <alignment horizontal="right" vertical="center" indent="1"/>
    </xf>
    <xf numFmtId="165" fontId="19" fillId="0" borderId="7" xfId="1" applyNumberFormat="1" applyFont="1" applyFill="1" applyBorder="1" applyAlignment="1">
      <alignment horizontal="right" vertical="center"/>
    </xf>
    <xf numFmtId="165" fontId="20" fillId="2" borderId="7" xfId="1" applyNumberFormat="1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 indent="4"/>
    </xf>
    <xf numFmtId="164" fontId="8" fillId="0" borderId="3" xfId="1" applyNumberFormat="1" applyFont="1" applyFill="1" applyBorder="1" applyAlignment="1">
      <alignment horizontal="right" vertical="center" indent="4"/>
    </xf>
    <xf numFmtId="165" fontId="21" fillId="0" borderId="8" xfId="1" applyNumberFormat="1" applyFont="1" applyFill="1" applyBorder="1" applyAlignment="1">
      <alignment horizontal="right" vertical="center"/>
    </xf>
    <xf numFmtId="165" fontId="22" fillId="2" borderId="8" xfId="1" applyNumberFormat="1" applyFont="1" applyFill="1" applyBorder="1" applyAlignment="1">
      <alignment horizontal="right" vertical="center"/>
    </xf>
    <xf numFmtId="164" fontId="24" fillId="0" borderId="8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6"/>
    </xf>
    <xf numFmtId="164" fontId="8" fillId="0" borderId="0" xfId="1" applyNumberFormat="1" applyFont="1" applyFill="1" applyBorder="1" applyAlignment="1">
      <alignment horizontal="right" vertical="center" indent="6"/>
    </xf>
    <xf numFmtId="166" fontId="19" fillId="0" borderId="0" xfId="1" applyNumberFormat="1" applyFont="1" applyFill="1" applyBorder="1" applyAlignment="1">
      <alignment vertical="center"/>
    </xf>
    <xf numFmtId="166" fontId="20" fillId="2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horizontal="right" vertical="center" indent="2" readingOrder="2"/>
    </xf>
    <xf numFmtId="166" fontId="19" fillId="0" borderId="3" xfId="1" applyNumberFormat="1" applyFont="1" applyFill="1" applyBorder="1" applyAlignment="1">
      <alignment vertical="center"/>
    </xf>
    <xf numFmtId="166" fontId="20" fillId="2" borderId="3" xfId="1" applyNumberFormat="1" applyFont="1" applyFill="1" applyBorder="1" applyAlignment="1">
      <alignment vertical="center"/>
    </xf>
    <xf numFmtId="0" fontId="8" fillId="0" borderId="3" xfId="1" applyNumberFormat="1" applyFont="1" applyBorder="1" applyAlignment="1">
      <alignment horizontal="right" vertical="center" indent="2" readingOrder="2"/>
    </xf>
    <xf numFmtId="166" fontId="21" fillId="0" borderId="0" xfId="1" applyNumberFormat="1" applyFont="1" applyFill="1" applyBorder="1" applyAlignment="1">
      <alignment vertical="center"/>
    </xf>
    <xf numFmtId="166" fontId="22" fillId="2" borderId="0" xfId="1" applyNumberFormat="1" applyFont="1" applyFill="1" applyBorder="1" applyAlignment="1">
      <alignment vertical="center"/>
    </xf>
    <xf numFmtId="0" fontId="24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4" readingOrder="2"/>
    </xf>
    <xf numFmtId="0" fontId="8" fillId="0" borderId="0" xfId="1" applyNumberFormat="1" applyFont="1" applyBorder="1" applyAlignment="1">
      <alignment horizontal="right" vertical="center" indent="4"/>
    </xf>
    <xf numFmtId="166" fontId="19" fillId="0" borderId="5" xfId="1" applyNumberFormat="1" applyFont="1" applyFill="1" applyBorder="1" applyAlignment="1">
      <alignment vertical="center"/>
    </xf>
    <xf numFmtId="166" fontId="20" fillId="2" borderId="5" xfId="1" applyNumberFormat="1" applyFont="1" applyFill="1" applyBorder="1" applyAlignment="1">
      <alignment vertical="center"/>
    </xf>
    <xf numFmtId="0" fontId="8" fillId="0" borderId="5" xfId="1" applyNumberFormat="1" applyFont="1" applyBorder="1" applyAlignment="1">
      <alignment horizontal="right" vertical="center" indent="4" readingOrder="2"/>
    </xf>
    <xf numFmtId="164" fontId="28" fillId="0" borderId="4" xfId="1" applyNumberFormat="1" applyFont="1" applyFill="1" applyBorder="1" applyAlignment="1">
      <alignment horizontal="right" vertical="center" indent="2"/>
    </xf>
    <xf numFmtId="167" fontId="19" fillId="0" borderId="0" xfId="2" applyNumberFormat="1" applyFont="1" applyBorder="1" applyAlignment="1">
      <alignment vertical="center"/>
    </xf>
    <xf numFmtId="167" fontId="20" fillId="2" borderId="0" xfId="2" applyNumberFormat="1" applyFont="1" applyFill="1" applyBorder="1" applyAlignment="1">
      <alignment vertical="center"/>
    </xf>
    <xf numFmtId="168" fontId="8" fillId="0" borderId="0" xfId="1" applyNumberFormat="1" applyFont="1" applyBorder="1" applyAlignment="1">
      <alignment horizontal="right" vertical="center" indent="2"/>
    </xf>
    <xf numFmtId="167" fontId="19" fillId="0" borderId="3" xfId="2" applyNumberFormat="1" applyFont="1" applyBorder="1" applyAlignment="1">
      <alignment vertical="center"/>
    </xf>
    <xf numFmtId="167" fontId="20" fillId="2" borderId="3" xfId="2" applyNumberFormat="1" applyFont="1" applyFill="1" applyBorder="1" applyAlignment="1">
      <alignment vertical="center"/>
    </xf>
    <xf numFmtId="168" fontId="8" fillId="0" borderId="3" xfId="1" applyNumberFormat="1" applyFont="1" applyBorder="1" applyAlignment="1">
      <alignment horizontal="right" vertical="center" indent="2"/>
    </xf>
    <xf numFmtId="167" fontId="21" fillId="0" borderId="0" xfId="2" applyNumberFormat="1" applyFont="1" applyBorder="1" applyAlignment="1">
      <alignment vertical="center"/>
    </xf>
    <xf numFmtId="167" fontId="22" fillId="2" borderId="0" xfId="2" applyNumberFormat="1" applyFont="1" applyFill="1" applyBorder="1" applyAlignment="1">
      <alignment vertical="center"/>
    </xf>
    <xf numFmtId="168" fontId="24" fillId="0" borderId="0" xfId="1" applyNumberFormat="1" applyFont="1" applyBorder="1" applyAlignment="1">
      <alignment horizontal="right" vertical="center" indent="2"/>
    </xf>
    <xf numFmtId="168" fontId="8" fillId="0" borderId="3" xfId="1" applyNumberFormat="1" applyFont="1" applyBorder="1" applyAlignment="1">
      <alignment horizontal="right" vertical="center" indent="4"/>
    </xf>
    <xf numFmtId="169" fontId="0" fillId="0" borderId="0" xfId="0" applyNumberFormat="1" applyAlignment="1">
      <alignment vertical="center"/>
    </xf>
  </cellXfs>
  <cellStyles count="6">
    <cellStyle name="Comma" xfId="1" builtinId="3"/>
    <cellStyle name="Comma 12" xfId="3" xr:uid="{B8B7C1DD-BE81-4079-9A27-CB9CA39B8ED9}"/>
    <cellStyle name="Comma 3" xfId="4" xr:uid="{ABCD79A1-D05E-48CF-AB97-1A4A01B26FBE}"/>
    <cellStyle name="Normal" xfId="0" builtinId="0"/>
    <cellStyle name="Normal 2 2" xfId="5" xr:uid="{605003A2-3AB0-463E-B028-D0EB4F701DD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D00A-21E6-4DB0-BE1A-B497D1B44E31}">
  <sheetPr codeName="Sheet1">
    <tabColor theme="4" tint="-0.499984740745262"/>
    <pageSetUpPr fitToPage="1"/>
  </sheetPr>
  <dimension ref="A1:L80"/>
  <sheetViews>
    <sheetView showGridLines="0" tabSelected="1" topLeftCell="A48" zoomScale="85" zoomScaleNormal="85" zoomScaleSheetLayoutView="85" workbookViewId="0">
      <selection activeCell="H58" sqref="H58"/>
    </sheetView>
  </sheetViews>
  <sheetFormatPr defaultColWidth="8.88671875" defaultRowHeight="15.4" x14ac:dyDescent="0.4"/>
  <cols>
    <col min="1" max="4" width="14.88671875" style="1" bestFit="1" customWidth="1"/>
    <col min="5" max="5" width="15.5546875" style="1" bestFit="1" customWidth="1"/>
    <col min="6" max="6" width="48.33203125" style="1" customWidth="1"/>
    <col min="7" max="8" width="14.88671875" style="1" customWidth="1"/>
    <col min="9" max="10" width="15.5546875" style="1" customWidth="1"/>
    <col min="11" max="16384" width="8.88671875" style="1"/>
  </cols>
  <sheetData>
    <row r="1" spans="1:12" ht="18.75" hidden="1" customHeight="1" x14ac:dyDescent="0.4">
      <c r="F1" s="2"/>
    </row>
    <row r="2" spans="1:12" ht="18.75" hidden="1" customHeight="1" x14ac:dyDescent="0.4">
      <c r="A2" s="4"/>
      <c r="B2" s="5"/>
      <c r="C2" s="6"/>
      <c r="D2" s="6"/>
      <c r="E2" s="7"/>
      <c r="F2" s="8"/>
    </row>
    <row r="3" spans="1:12" ht="37.5" customHeight="1" x14ac:dyDescent="0.4">
      <c r="F3" s="9" t="s">
        <v>0</v>
      </c>
    </row>
    <row r="4" spans="1:12" ht="18.75" customHeight="1" x14ac:dyDescent="0.4">
      <c r="F4" s="10" t="s">
        <v>1</v>
      </c>
    </row>
    <row r="5" spans="1:12" ht="11.25" customHeight="1" x14ac:dyDescent="0.4">
      <c r="F5" s="11"/>
    </row>
    <row r="6" spans="1:12" ht="30" customHeight="1" x14ac:dyDescent="0.4">
      <c r="A6" s="12">
        <v>2025</v>
      </c>
      <c r="B6" s="12">
        <v>2024</v>
      </c>
      <c r="C6" s="13">
        <v>2023</v>
      </c>
      <c r="D6" s="12">
        <v>2022</v>
      </c>
      <c r="E6" s="12">
        <v>2021</v>
      </c>
      <c r="F6" s="14"/>
    </row>
    <row r="7" spans="1:12" ht="30" customHeight="1" thickBot="1" x14ac:dyDescent="0.45">
      <c r="A7" s="15" t="s">
        <v>56</v>
      </c>
      <c r="B7" s="15" t="s">
        <v>56</v>
      </c>
      <c r="C7" s="16" t="s">
        <v>56</v>
      </c>
      <c r="D7" s="17" t="s">
        <v>2</v>
      </c>
      <c r="E7" s="17" t="s">
        <v>3</v>
      </c>
      <c r="F7" s="18"/>
    </row>
    <row r="8" spans="1:12" ht="11.25" customHeight="1" x14ac:dyDescent="0.4">
      <c r="C8" s="19"/>
    </row>
    <row r="9" spans="1:12" ht="37.5" customHeight="1" x14ac:dyDescent="0.4">
      <c r="A9" s="20"/>
      <c r="B9" s="20"/>
      <c r="C9" s="21"/>
      <c r="D9" s="20"/>
      <c r="E9" s="20"/>
      <c r="F9" s="22" t="s">
        <v>4</v>
      </c>
    </row>
    <row r="10" spans="1:12" ht="33.75" customHeight="1" x14ac:dyDescent="0.4">
      <c r="A10" s="23">
        <v>33678209188</v>
      </c>
      <c r="B10" s="23">
        <v>30966628013</v>
      </c>
      <c r="C10" s="24">
        <v>28686876517</v>
      </c>
      <c r="D10" s="23">
        <v>24909871836</v>
      </c>
      <c r="E10" s="23">
        <v>19361554109</v>
      </c>
      <c r="F10" s="25" t="s">
        <v>5</v>
      </c>
      <c r="G10" s="26"/>
      <c r="H10" s="26"/>
      <c r="I10" s="26"/>
      <c r="J10" s="26"/>
      <c r="K10" s="26"/>
      <c r="L10" s="26"/>
    </row>
    <row r="11" spans="1:12" ht="33.75" customHeight="1" x14ac:dyDescent="0.4">
      <c r="A11" s="27">
        <v>1495174941</v>
      </c>
      <c r="B11" s="27">
        <v>1347159512</v>
      </c>
      <c r="C11" s="28">
        <v>1216629744</v>
      </c>
      <c r="D11" s="27">
        <v>1149084560</v>
      </c>
      <c r="E11" s="27">
        <v>1043991072</v>
      </c>
      <c r="F11" s="29" t="s">
        <v>6</v>
      </c>
      <c r="G11" s="26"/>
      <c r="H11" s="26"/>
      <c r="I11" s="26"/>
      <c r="J11" s="26"/>
      <c r="K11" s="26"/>
      <c r="L11" s="26"/>
    </row>
    <row r="12" spans="1:12" ht="33.75" customHeight="1" thickBot="1" x14ac:dyDescent="0.45">
      <c r="A12" s="30">
        <v>-330662118</v>
      </c>
      <c r="B12" s="30">
        <v>-335602562</v>
      </c>
      <c r="C12" s="31">
        <v>-274623701</v>
      </c>
      <c r="D12" s="30">
        <v>-300646020</v>
      </c>
      <c r="E12" s="30">
        <v>-11455117</v>
      </c>
      <c r="F12" s="32" t="s">
        <v>7</v>
      </c>
      <c r="G12" s="26"/>
      <c r="H12" s="26"/>
      <c r="I12" s="26"/>
      <c r="J12" s="26"/>
      <c r="K12" s="26"/>
      <c r="L12" s="26"/>
    </row>
    <row r="13" spans="1:12" ht="33.75" customHeight="1" thickBot="1" x14ac:dyDescent="0.45">
      <c r="A13" s="33">
        <f t="shared" ref="A13:C13" si="0">SUM(A10:A12)</f>
        <v>34842722011</v>
      </c>
      <c r="B13" s="33">
        <f t="shared" si="0"/>
        <v>31978184963</v>
      </c>
      <c r="C13" s="34">
        <f t="shared" si="0"/>
        <v>29628882560</v>
      </c>
      <c r="D13" s="33">
        <f>SUM(D10:D12)</f>
        <v>25758310376</v>
      </c>
      <c r="E13" s="33">
        <f>SUM(E10:E12)</f>
        <v>20394090064</v>
      </c>
      <c r="F13" s="35" t="s">
        <v>8</v>
      </c>
    </row>
    <row r="14" spans="1:12" ht="33.75" customHeight="1" x14ac:dyDescent="0.4">
      <c r="A14" s="23">
        <v>20099298</v>
      </c>
      <c r="B14" s="23">
        <v>1562098594</v>
      </c>
      <c r="C14" s="24">
        <v>1562097896</v>
      </c>
      <c r="D14" s="23">
        <v>81977135</v>
      </c>
      <c r="E14" s="23">
        <v>125269144</v>
      </c>
      <c r="F14" s="25" t="s">
        <v>9</v>
      </c>
      <c r="G14" s="26"/>
      <c r="H14" s="26"/>
      <c r="I14" s="26"/>
      <c r="J14" s="26"/>
      <c r="K14" s="26"/>
      <c r="L14" s="26"/>
    </row>
    <row r="15" spans="1:12" ht="33.75" customHeight="1" thickBot="1" x14ac:dyDescent="0.45">
      <c r="A15" s="30">
        <v>392074547</v>
      </c>
      <c r="B15" s="30">
        <v>908977765</v>
      </c>
      <c r="C15" s="31">
        <v>907322587</v>
      </c>
      <c r="D15" s="30">
        <v>520806253</v>
      </c>
      <c r="E15" s="30">
        <v>834073055</v>
      </c>
      <c r="F15" s="32" t="s">
        <v>10</v>
      </c>
      <c r="G15" s="26"/>
      <c r="H15" s="26"/>
      <c r="I15" s="26"/>
      <c r="J15" s="26"/>
      <c r="K15" s="26"/>
      <c r="L15" s="26"/>
    </row>
    <row r="16" spans="1:12" ht="33.75" customHeight="1" thickBot="1" x14ac:dyDescent="0.45">
      <c r="A16" s="36">
        <f t="shared" ref="A16:C16" si="1">SUM(A14:A15)</f>
        <v>412173845</v>
      </c>
      <c r="B16" s="36">
        <f t="shared" si="1"/>
        <v>2471076359</v>
      </c>
      <c r="C16" s="34">
        <f t="shared" si="1"/>
        <v>2469420483</v>
      </c>
      <c r="D16" s="36">
        <f>SUM(D14:D15)</f>
        <v>602783388</v>
      </c>
      <c r="E16" s="36">
        <f>SUM(E14:E15)</f>
        <v>959342199</v>
      </c>
      <c r="F16" s="37" t="s">
        <v>11</v>
      </c>
      <c r="G16" s="26"/>
    </row>
    <row r="17" spans="1:12" ht="11.25" customHeight="1" thickBot="1" x14ac:dyDescent="0.45">
      <c r="A17" s="38"/>
      <c r="B17" s="38"/>
      <c r="C17" s="39"/>
      <c r="D17" s="38"/>
      <c r="E17" s="38"/>
      <c r="F17" s="40"/>
    </row>
    <row r="18" spans="1:12" ht="33.75" customHeight="1" thickBot="1" x14ac:dyDescent="0.45">
      <c r="A18" s="36">
        <f t="shared" ref="A18:C18" si="2">A16+A13</f>
        <v>35254895856</v>
      </c>
      <c r="B18" s="36">
        <f t="shared" si="2"/>
        <v>34449261322</v>
      </c>
      <c r="C18" s="34">
        <f t="shared" si="2"/>
        <v>32098303043</v>
      </c>
      <c r="D18" s="36">
        <f>D16+D13</f>
        <v>26361093764</v>
      </c>
      <c r="E18" s="36">
        <f>E16+E13</f>
        <v>21353432263</v>
      </c>
      <c r="F18" s="37" t="s">
        <v>12</v>
      </c>
    </row>
    <row r="19" spans="1:12" ht="11.25" customHeight="1" x14ac:dyDescent="0.4">
      <c r="C19" s="19"/>
    </row>
    <row r="20" spans="1:12" ht="37.5" customHeight="1" x14ac:dyDescent="0.4">
      <c r="A20" s="20"/>
      <c r="B20" s="20"/>
      <c r="C20" s="21"/>
      <c r="D20" s="20"/>
      <c r="E20" s="20"/>
      <c r="F20" s="22" t="s">
        <v>13</v>
      </c>
    </row>
    <row r="21" spans="1:12" ht="33.75" customHeight="1" x14ac:dyDescent="0.4">
      <c r="A21" s="23">
        <v>42078027322</v>
      </c>
      <c r="B21" s="23">
        <v>40435345752</v>
      </c>
      <c r="C21" s="24">
        <v>37057723650</v>
      </c>
      <c r="D21" s="23">
        <v>37996808217</v>
      </c>
      <c r="E21" s="23">
        <v>33944406317</v>
      </c>
      <c r="F21" s="25" t="s">
        <v>14</v>
      </c>
      <c r="G21" s="26"/>
      <c r="H21" s="26"/>
      <c r="I21" s="26"/>
      <c r="J21" s="26"/>
      <c r="K21" s="26"/>
      <c r="L21" s="26"/>
    </row>
    <row r="22" spans="1:12" ht="33.75" customHeight="1" x14ac:dyDescent="0.4">
      <c r="A22" s="27">
        <v>450160641</v>
      </c>
      <c r="B22" s="27">
        <v>735185098</v>
      </c>
      <c r="C22" s="28">
        <v>670844133</v>
      </c>
      <c r="D22" s="27">
        <v>878058920</v>
      </c>
      <c r="E22" s="27">
        <v>861031196</v>
      </c>
      <c r="F22" s="29" t="s">
        <v>15</v>
      </c>
      <c r="G22" s="26"/>
      <c r="H22" s="26"/>
      <c r="I22" s="26"/>
      <c r="J22" s="26"/>
      <c r="K22" s="26"/>
      <c r="L22" s="26"/>
    </row>
    <row r="23" spans="1:12" ht="33.75" customHeight="1" x14ac:dyDescent="0.4">
      <c r="A23" s="27">
        <v>13355191</v>
      </c>
      <c r="B23" s="27">
        <v>13355191</v>
      </c>
      <c r="C23" s="28">
        <v>36537951</v>
      </c>
      <c r="D23" s="27">
        <v>14890512</v>
      </c>
      <c r="E23" s="27">
        <v>131437399</v>
      </c>
      <c r="F23" s="29" t="s">
        <v>16</v>
      </c>
      <c r="G23" s="26"/>
      <c r="H23" s="26"/>
      <c r="I23" s="26"/>
      <c r="J23" s="26"/>
      <c r="K23" s="26"/>
      <c r="L23" s="26"/>
    </row>
    <row r="24" spans="1:12" ht="33.75" customHeight="1" x14ac:dyDescent="0.4">
      <c r="A24" s="27">
        <v>392074547</v>
      </c>
      <c r="B24" s="27">
        <v>908977765</v>
      </c>
      <c r="C24" s="28">
        <v>907322587</v>
      </c>
      <c r="D24" s="27">
        <v>521502853</v>
      </c>
      <c r="E24" s="27">
        <v>819332644</v>
      </c>
      <c r="F24" s="29" t="s">
        <v>17</v>
      </c>
      <c r="G24" s="26"/>
      <c r="H24" s="26"/>
      <c r="I24" s="26"/>
      <c r="J24" s="26"/>
      <c r="K24" s="26"/>
      <c r="L24" s="26"/>
    </row>
    <row r="25" spans="1:12" ht="33.75" customHeight="1" x14ac:dyDescent="0.4">
      <c r="A25" s="27">
        <v>2458431667</v>
      </c>
      <c r="B25" s="27">
        <v>4715844602</v>
      </c>
      <c r="C25" s="28">
        <v>4131315353</v>
      </c>
      <c r="D25" s="27">
        <v>3403039281</v>
      </c>
      <c r="E25" s="27">
        <v>1359572493</v>
      </c>
      <c r="F25" s="29" t="s">
        <v>18</v>
      </c>
      <c r="G25" s="26"/>
      <c r="H25" s="26"/>
      <c r="I25" s="26"/>
      <c r="J25" s="26"/>
      <c r="K25" s="26"/>
      <c r="L25" s="26"/>
    </row>
    <row r="26" spans="1:12" ht="33.75" customHeight="1" thickBot="1" x14ac:dyDescent="0.45">
      <c r="A26" s="41">
        <v>42078027</v>
      </c>
      <c r="B26" s="41">
        <v>40435346</v>
      </c>
      <c r="C26" s="42">
        <v>37057724</v>
      </c>
      <c r="D26" s="41">
        <v>32862067</v>
      </c>
      <c r="E26" s="41">
        <v>29304452</v>
      </c>
      <c r="F26" s="43" t="s">
        <v>19</v>
      </c>
      <c r="G26" s="26"/>
      <c r="H26" s="26"/>
      <c r="I26" s="26"/>
      <c r="J26" s="26"/>
      <c r="K26" s="26"/>
      <c r="L26" s="26"/>
    </row>
    <row r="27" spans="1:12" ht="33.75" customHeight="1" thickBot="1" x14ac:dyDescent="0.45">
      <c r="A27" s="36">
        <f t="shared" ref="A27:C27" si="3">SUM(A21:A26)</f>
        <v>45434127395</v>
      </c>
      <c r="B27" s="36">
        <f t="shared" si="3"/>
        <v>46849143754</v>
      </c>
      <c r="C27" s="34">
        <f t="shared" si="3"/>
        <v>42840801398</v>
      </c>
      <c r="D27" s="36">
        <f>SUM(D21:D26)</f>
        <v>42847161850</v>
      </c>
      <c r="E27" s="36">
        <f>SUM(E21:E26)</f>
        <v>37145084501</v>
      </c>
      <c r="F27" s="37" t="s">
        <v>20</v>
      </c>
      <c r="G27" s="26"/>
      <c r="H27" s="26"/>
      <c r="I27" s="26"/>
    </row>
    <row r="28" spans="1:12" ht="33.75" customHeight="1" x14ac:dyDescent="0.4">
      <c r="A28" s="23">
        <v>-703294005</v>
      </c>
      <c r="B28" s="23">
        <v>-704436689</v>
      </c>
      <c r="C28" s="24">
        <v>-339147496</v>
      </c>
      <c r="D28" s="23">
        <v>-314176418</v>
      </c>
      <c r="E28" s="23">
        <v>-199982303</v>
      </c>
      <c r="F28" s="25" t="s">
        <v>21</v>
      </c>
      <c r="G28" s="26"/>
      <c r="H28" s="26"/>
    </row>
    <row r="29" spans="1:12" ht="33.75" customHeight="1" x14ac:dyDescent="0.4">
      <c r="A29" s="27">
        <v>-4133324000</v>
      </c>
      <c r="B29" s="27">
        <v>-1910516000</v>
      </c>
      <c r="C29" s="28">
        <v>-1761945000</v>
      </c>
      <c r="D29" s="27">
        <v>-2440569679</v>
      </c>
      <c r="E29" s="27">
        <v>-3847803498</v>
      </c>
      <c r="F29" s="44" t="s">
        <v>22</v>
      </c>
      <c r="G29" s="26"/>
      <c r="H29" s="26"/>
    </row>
    <row r="30" spans="1:12" ht="33.75" customHeight="1" x14ac:dyDescent="0.4">
      <c r="A30" s="23">
        <v>-2864715</v>
      </c>
      <c r="B30" s="23">
        <v>-9776683</v>
      </c>
      <c r="C30" s="24">
        <v>-21427102</v>
      </c>
      <c r="D30" s="23">
        <v>-25216838</v>
      </c>
      <c r="E30" s="23">
        <v>-12185377</v>
      </c>
      <c r="F30" s="45" t="s">
        <v>23</v>
      </c>
      <c r="G30" s="26"/>
      <c r="H30" s="26"/>
    </row>
    <row r="31" spans="1:12" ht="33.75" customHeight="1" thickBot="1" x14ac:dyDescent="0.45">
      <c r="A31" s="30">
        <v>0</v>
      </c>
      <c r="B31" s="30">
        <v>0</v>
      </c>
      <c r="C31" s="31">
        <v>0</v>
      </c>
      <c r="D31" s="30">
        <v>-75000000</v>
      </c>
      <c r="E31" s="30">
        <v>-225721671</v>
      </c>
      <c r="F31" s="46" t="s">
        <v>24</v>
      </c>
      <c r="G31" s="26"/>
      <c r="H31" s="26"/>
    </row>
    <row r="32" spans="1:12" ht="33.75" customHeight="1" thickBot="1" x14ac:dyDescent="0.45">
      <c r="A32" s="36">
        <f t="shared" ref="A32:C32" si="4">SUM(A27:A31)</f>
        <v>40594644675</v>
      </c>
      <c r="B32" s="36">
        <f t="shared" si="4"/>
        <v>44224414382</v>
      </c>
      <c r="C32" s="34">
        <f t="shared" si="4"/>
        <v>40718281800</v>
      </c>
      <c r="D32" s="36">
        <f>SUM(D27:D31)</f>
        <v>39992198915</v>
      </c>
      <c r="E32" s="36">
        <f>SUM(E27:E31)</f>
        <v>32859391652</v>
      </c>
      <c r="F32" s="37" t="s">
        <v>25</v>
      </c>
    </row>
    <row r="33" spans="1:8" ht="11.25" customHeight="1" x14ac:dyDescent="0.4">
      <c r="C33" s="19"/>
    </row>
    <row r="34" spans="1:8" ht="37.5" customHeight="1" x14ac:dyDescent="0.4">
      <c r="A34" s="47"/>
      <c r="B34" s="47"/>
      <c r="C34" s="48"/>
      <c r="D34" s="47"/>
      <c r="E34" s="20"/>
      <c r="F34" s="22" t="s">
        <v>26</v>
      </c>
    </row>
    <row r="35" spans="1:8" ht="33.75" customHeight="1" x14ac:dyDescent="0.4">
      <c r="A35" s="23">
        <f t="shared" ref="A35:D35" si="5">A18</f>
        <v>35254895856</v>
      </c>
      <c r="B35" s="23">
        <f t="shared" si="5"/>
        <v>34449261322</v>
      </c>
      <c r="C35" s="24">
        <f t="shared" si="5"/>
        <v>32098303043</v>
      </c>
      <c r="D35" s="23">
        <f t="shared" si="5"/>
        <v>26361093764</v>
      </c>
      <c r="E35" s="23">
        <f>E18</f>
        <v>21353432263</v>
      </c>
      <c r="F35" s="25" t="s">
        <v>12</v>
      </c>
    </row>
    <row r="36" spans="1:8" ht="33.75" customHeight="1" thickBot="1" x14ac:dyDescent="0.45">
      <c r="A36" s="41">
        <f>-A32</f>
        <v>-40594644675</v>
      </c>
      <c r="B36" s="41">
        <f>-B32</f>
        <v>-44224414382</v>
      </c>
      <c r="C36" s="42">
        <f>-C32</f>
        <v>-40718281800</v>
      </c>
      <c r="D36" s="41">
        <f>-D32</f>
        <v>-39992198915</v>
      </c>
      <c r="E36" s="41">
        <f>-E32</f>
        <v>-32859391652</v>
      </c>
      <c r="F36" s="43" t="s">
        <v>27</v>
      </c>
    </row>
    <row r="37" spans="1:8" ht="33.75" customHeight="1" thickBot="1" x14ac:dyDescent="0.45">
      <c r="A37" s="36">
        <f t="shared" ref="A37:C37" si="6">SUM(A35:A36)</f>
        <v>-5339748819</v>
      </c>
      <c r="B37" s="36">
        <f t="shared" si="6"/>
        <v>-9775153060</v>
      </c>
      <c r="C37" s="34">
        <f t="shared" si="6"/>
        <v>-8619978757</v>
      </c>
      <c r="D37" s="36">
        <f>SUM(D35:D36)</f>
        <v>-13631105151</v>
      </c>
      <c r="E37" s="36">
        <f>SUM(E35:E36)</f>
        <v>-11505959389</v>
      </c>
      <c r="F37" s="37" t="s">
        <v>28</v>
      </c>
    </row>
    <row r="38" spans="1:8" ht="11.25" customHeight="1" thickBot="1" x14ac:dyDescent="0.45">
      <c r="C38" s="19"/>
    </row>
    <row r="39" spans="1:8" ht="33.75" customHeight="1" thickBot="1" x14ac:dyDescent="0.45">
      <c r="A39" s="36">
        <f t="shared" ref="A39:D39" si="7">SUM(A40:A41)</f>
        <v>-1258324906</v>
      </c>
      <c r="B39" s="36">
        <f t="shared" si="7"/>
        <v>-5946884095</v>
      </c>
      <c r="C39" s="34">
        <f t="shared" si="7"/>
        <v>-5183130420</v>
      </c>
      <c r="D39" s="36">
        <f t="shared" si="7"/>
        <v>-10396662358</v>
      </c>
      <c r="E39" s="36">
        <f>SUM(E40:E41)</f>
        <v>-9401493847</v>
      </c>
      <c r="F39" s="37" t="s">
        <v>29</v>
      </c>
    </row>
    <row r="40" spans="1:8" ht="33.75" customHeight="1" x14ac:dyDescent="0.4">
      <c r="A40" s="23">
        <f t="shared" ref="A40:D40" si="8">A37</f>
        <v>-5339748819</v>
      </c>
      <c r="B40" s="23">
        <f t="shared" si="8"/>
        <v>-9775153060</v>
      </c>
      <c r="C40" s="24">
        <f t="shared" si="8"/>
        <v>-8619978757</v>
      </c>
      <c r="D40" s="23">
        <f t="shared" si="8"/>
        <v>-13631105151</v>
      </c>
      <c r="E40" s="23">
        <f>E37</f>
        <v>-11505959389</v>
      </c>
      <c r="F40" s="25" t="s">
        <v>28</v>
      </c>
    </row>
    <row r="41" spans="1:8" ht="33.75" customHeight="1" x14ac:dyDescent="0.4">
      <c r="A41" s="23">
        <v>4081423913</v>
      </c>
      <c r="B41" s="23">
        <v>3828268965</v>
      </c>
      <c r="C41" s="28">
        <v>3436848337</v>
      </c>
      <c r="D41" s="27">
        <v>3234442793</v>
      </c>
      <c r="E41" s="27">
        <v>2104465542</v>
      </c>
      <c r="F41" s="29" t="s">
        <v>30</v>
      </c>
      <c r="G41" s="26"/>
      <c r="H41" s="26"/>
    </row>
    <row r="42" spans="1:8" ht="11.25" customHeight="1" x14ac:dyDescent="0.4">
      <c r="C42" s="19"/>
    </row>
    <row r="43" spans="1:8" ht="37.5" customHeight="1" x14ac:dyDescent="0.4">
      <c r="A43" s="20"/>
      <c r="B43" s="20"/>
      <c r="C43" s="21"/>
      <c r="D43" s="20"/>
      <c r="E43" s="20"/>
      <c r="F43" s="22" t="s">
        <v>31</v>
      </c>
    </row>
    <row r="44" spans="1:8" ht="33.75" customHeight="1" x14ac:dyDescent="0.4">
      <c r="A44" s="49">
        <f t="shared" ref="A44:D44" si="9">SUM(A45:A49)</f>
        <v>-903892333</v>
      </c>
      <c r="B44" s="49">
        <f t="shared" si="9"/>
        <v>3576828602</v>
      </c>
      <c r="C44" s="50">
        <f t="shared" si="9"/>
        <v>4683170353</v>
      </c>
      <c r="D44" s="49">
        <f t="shared" si="9"/>
        <v>2504469602</v>
      </c>
      <c r="E44" s="49">
        <f>SUM(E45:E49)</f>
        <v>5182139512</v>
      </c>
      <c r="F44" s="51" t="s">
        <v>32</v>
      </c>
      <c r="H44" s="88">
        <f>C44/1000000</f>
        <v>4683.1703530000004</v>
      </c>
    </row>
    <row r="45" spans="1:8" ht="33.75" customHeight="1" x14ac:dyDescent="0.4">
      <c r="A45" s="52">
        <v>2458431667</v>
      </c>
      <c r="B45" s="52">
        <v>4716344602</v>
      </c>
      <c r="C45" s="53">
        <v>4132115353</v>
      </c>
      <c r="D45" s="52">
        <v>3403039281</v>
      </c>
      <c r="E45" s="52">
        <v>1317739806</v>
      </c>
      <c r="F45" s="54" t="s">
        <v>33</v>
      </c>
      <c r="H45" s="88">
        <f>C45/1000000</f>
        <v>4132.1153530000001</v>
      </c>
    </row>
    <row r="46" spans="1:8" ht="33.75" customHeight="1" x14ac:dyDescent="0.4">
      <c r="A46" s="27">
        <v>0</v>
      </c>
      <c r="B46" s="27">
        <v>0</v>
      </c>
      <c r="C46" s="28">
        <v>1542000000</v>
      </c>
      <c r="D46" s="27">
        <f>100000000*15.42</f>
        <v>1542000000</v>
      </c>
      <c r="E46" s="27">
        <v>0</v>
      </c>
      <c r="F46" s="55" t="s">
        <v>34</v>
      </c>
      <c r="H46" s="88">
        <f t="shared" ref="H46:H58" si="10">C46/1000000</f>
        <v>1542</v>
      </c>
    </row>
    <row r="47" spans="1:8" ht="33.75" customHeight="1" x14ac:dyDescent="0.4">
      <c r="A47" s="27">
        <v>0</v>
      </c>
      <c r="B47" s="27">
        <v>0</v>
      </c>
      <c r="C47" s="28">
        <v>0</v>
      </c>
      <c r="D47" s="27">
        <v>0</v>
      </c>
      <c r="E47" s="27">
        <v>7712203204</v>
      </c>
      <c r="F47" s="55" t="s">
        <v>35</v>
      </c>
      <c r="H47" s="88">
        <f t="shared" si="10"/>
        <v>0</v>
      </c>
    </row>
    <row r="48" spans="1:8" ht="33.75" customHeight="1" x14ac:dyDescent="0.4">
      <c r="A48" s="27">
        <v>771000000</v>
      </c>
      <c r="B48" s="27">
        <v>771000000</v>
      </c>
      <c r="C48" s="28">
        <v>771000000</v>
      </c>
      <c r="D48" s="27">
        <v>0</v>
      </c>
      <c r="E48" s="27">
        <v>0</v>
      </c>
      <c r="F48" s="55" t="s">
        <v>36</v>
      </c>
      <c r="H48" s="88">
        <f t="shared" si="10"/>
        <v>771</v>
      </c>
    </row>
    <row r="49" spans="1:8" ht="33.75" customHeight="1" x14ac:dyDescent="0.4">
      <c r="A49" s="27">
        <f t="shared" ref="A49:D49" si="11">A29</f>
        <v>-4133324000</v>
      </c>
      <c r="B49" s="27">
        <f t="shared" si="11"/>
        <v>-1910516000</v>
      </c>
      <c r="C49" s="28">
        <f t="shared" si="11"/>
        <v>-1761945000</v>
      </c>
      <c r="D49" s="27">
        <f t="shared" si="11"/>
        <v>-2440569679</v>
      </c>
      <c r="E49" s="27">
        <f>E29</f>
        <v>-3847803498</v>
      </c>
      <c r="F49" s="55" t="s">
        <v>37</v>
      </c>
      <c r="H49" s="88">
        <f t="shared" si="10"/>
        <v>-1761.9449999999999</v>
      </c>
    </row>
    <row r="50" spans="1:8" ht="33.75" customHeight="1" x14ac:dyDescent="0.4">
      <c r="A50" s="56">
        <f>SUM(A51:A57)</f>
        <v>6243641152</v>
      </c>
      <c r="B50" s="56">
        <f>SUM(B51:B57)</f>
        <v>6198324458</v>
      </c>
      <c r="C50" s="57">
        <f>SUM(C51:C57)</f>
        <v>3936808404</v>
      </c>
      <c r="D50" s="56">
        <f>SUM(D51:D57)</f>
        <v>11126635549</v>
      </c>
      <c r="E50" s="56">
        <f>SUM(E51:E57)</f>
        <v>6323819877</v>
      </c>
      <c r="F50" s="58" t="s">
        <v>38</v>
      </c>
      <c r="H50" s="88">
        <f t="shared" si="10"/>
        <v>3936.8084039999999</v>
      </c>
    </row>
    <row r="51" spans="1:8" ht="33.75" customHeight="1" x14ac:dyDescent="0.4">
      <c r="A51" s="30">
        <v>6930412812</v>
      </c>
      <c r="B51" s="30">
        <v>6750751404</v>
      </c>
      <c r="C51" s="31">
        <v>4894186771</v>
      </c>
      <c r="D51" s="30">
        <v>12022111867</v>
      </c>
      <c r="E51" s="30">
        <v>7235642760</v>
      </c>
      <c r="F51" s="59" t="s">
        <v>39</v>
      </c>
      <c r="G51" s="26"/>
      <c r="H51" s="88">
        <f t="shared" si="10"/>
        <v>4894.1867709999997</v>
      </c>
    </row>
    <row r="52" spans="1:8" ht="33.75" customHeight="1" x14ac:dyDescent="0.4">
      <c r="A52" s="27">
        <v>771000000</v>
      </c>
      <c r="B52" s="27">
        <v>771000000</v>
      </c>
      <c r="C52" s="28">
        <v>0</v>
      </c>
      <c r="D52" s="27">
        <v>0</v>
      </c>
      <c r="E52" s="27">
        <v>0</v>
      </c>
      <c r="F52" s="55" t="s">
        <v>40</v>
      </c>
      <c r="H52" s="88">
        <f t="shared" si="10"/>
        <v>0</v>
      </c>
    </row>
    <row r="53" spans="1:8" ht="33.75" customHeight="1" x14ac:dyDescent="0.4">
      <c r="A53" s="27">
        <v>330662118</v>
      </c>
      <c r="B53" s="27">
        <v>335602562</v>
      </c>
      <c r="C53" s="28">
        <v>274623701</v>
      </c>
      <c r="D53" s="27">
        <v>300646020</v>
      </c>
      <c r="E53" s="27">
        <v>11455117</v>
      </c>
      <c r="F53" s="55" t="s">
        <v>41</v>
      </c>
      <c r="H53" s="88">
        <f t="shared" si="10"/>
        <v>274.62370099999998</v>
      </c>
    </row>
    <row r="54" spans="1:8" ht="33.75" customHeight="1" x14ac:dyDescent="0.4">
      <c r="A54" s="23">
        <f>A28</f>
        <v>-703294005</v>
      </c>
      <c r="B54" s="23">
        <f>B28</f>
        <v>-704436689</v>
      </c>
      <c r="C54" s="24">
        <f>C28</f>
        <v>-339147496</v>
      </c>
      <c r="D54" s="23">
        <f>D28</f>
        <v>-314176418</v>
      </c>
      <c r="E54" s="23">
        <f>E28</f>
        <v>-199982303</v>
      </c>
      <c r="F54" s="60" t="s">
        <v>21</v>
      </c>
      <c r="H54" s="88">
        <f t="shared" si="10"/>
        <v>-339.14749599999999</v>
      </c>
    </row>
    <row r="55" spans="1:8" ht="33.75" customHeight="1" x14ac:dyDescent="0.4">
      <c r="A55" s="23">
        <v>-1082275058</v>
      </c>
      <c r="B55" s="23">
        <v>-944816136</v>
      </c>
      <c r="C55" s="24">
        <v>-871427470</v>
      </c>
      <c r="D55" s="23">
        <v>-781729082</v>
      </c>
      <c r="E55" s="23">
        <v>-485388649</v>
      </c>
      <c r="F55" s="61" t="s">
        <v>42</v>
      </c>
      <c r="H55" s="88">
        <f t="shared" si="10"/>
        <v>-871.42746999999997</v>
      </c>
    </row>
    <row r="56" spans="1:8" ht="33.75" customHeight="1" x14ac:dyDescent="0.4">
      <c r="A56" s="23">
        <f t="shared" ref="A56:E57" si="12">A30</f>
        <v>-2864715</v>
      </c>
      <c r="B56" s="23">
        <f t="shared" si="12"/>
        <v>-9776683</v>
      </c>
      <c r="C56" s="24">
        <f t="shared" si="12"/>
        <v>-21427102</v>
      </c>
      <c r="D56" s="23">
        <f t="shared" si="12"/>
        <v>-25216838</v>
      </c>
      <c r="E56" s="23">
        <f t="shared" si="12"/>
        <v>-12185377</v>
      </c>
      <c r="F56" s="61" t="s">
        <v>23</v>
      </c>
      <c r="H56" s="88">
        <f t="shared" si="10"/>
        <v>-21.427102000000001</v>
      </c>
    </row>
    <row r="57" spans="1:8" ht="33.75" customHeight="1" thickBot="1" x14ac:dyDescent="0.45">
      <c r="A57" s="30">
        <f t="shared" si="12"/>
        <v>0</v>
      </c>
      <c r="B57" s="30">
        <f t="shared" si="12"/>
        <v>0</v>
      </c>
      <c r="C57" s="31">
        <f t="shared" si="12"/>
        <v>0</v>
      </c>
      <c r="D57" s="30">
        <f t="shared" si="12"/>
        <v>-75000000</v>
      </c>
      <c r="E57" s="30">
        <f t="shared" si="12"/>
        <v>-225721671</v>
      </c>
      <c r="F57" s="62" t="s">
        <v>24</v>
      </c>
      <c r="H57" s="88">
        <f t="shared" si="10"/>
        <v>0</v>
      </c>
    </row>
    <row r="58" spans="1:8" ht="33.75" customHeight="1" thickBot="1" x14ac:dyDescent="0.45">
      <c r="A58" s="36">
        <f>A50+A44</f>
        <v>5339748819</v>
      </c>
      <c r="B58" s="36">
        <f>B50+B44</f>
        <v>9775153060</v>
      </c>
      <c r="C58" s="34">
        <f>C50+C44</f>
        <v>8619978757</v>
      </c>
      <c r="D58" s="36">
        <f>D50+D44</f>
        <v>13631105151</v>
      </c>
      <c r="E58" s="36">
        <f>E50+E44</f>
        <v>11505959389</v>
      </c>
      <c r="F58" s="37" t="s">
        <v>43</v>
      </c>
      <c r="H58" s="88">
        <f t="shared" si="10"/>
        <v>8619.9787570000008</v>
      </c>
    </row>
    <row r="59" spans="1:8" ht="11.25" customHeight="1" x14ac:dyDescent="0.4">
      <c r="C59" s="19"/>
    </row>
    <row r="60" spans="1:8" ht="37.5" customHeight="1" x14ac:dyDescent="0.4">
      <c r="A60" s="20"/>
      <c r="B60" s="20"/>
      <c r="C60" s="21"/>
      <c r="D60" s="20"/>
      <c r="E60" s="20"/>
      <c r="F60" s="22" t="s">
        <v>44</v>
      </c>
    </row>
    <row r="61" spans="1:8" ht="33.75" customHeight="1" x14ac:dyDescent="0.4">
      <c r="A61" s="63">
        <v>123829.4</v>
      </c>
      <c r="B61" s="63">
        <v>112846.8</v>
      </c>
      <c r="C61" s="64">
        <v>104389.7</v>
      </c>
      <c r="D61" s="63">
        <v>95241.1</v>
      </c>
      <c r="E61" s="63">
        <v>83098.3</v>
      </c>
      <c r="F61" s="65" t="s">
        <v>45</v>
      </c>
    </row>
    <row r="62" spans="1:8" ht="33.75" customHeight="1" x14ac:dyDescent="0.4">
      <c r="A62" s="66">
        <v>100380.5</v>
      </c>
      <c r="B62" s="66">
        <v>93249.600000000006</v>
      </c>
      <c r="C62" s="67">
        <v>87945.4</v>
      </c>
      <c r="D62" s="66">
        <v>81768.399999999994</v>
      </c>
      <c r="E62" s="66">
        <v>72812.800000000003</v>
      </c>
      <c r="F62" s="68" t="s">
        <v>46</v>
      </c>
    </row>
    <row r="63" spans="1:8" ht="33.75" customHeight="1" x14ac:dyDescent="0.4">
      <c r="A63" s="69">
        <f t="shared" ref="A63:C63" si="13">SUM(A64:A66)</f>
        <v>126747.59999999999</v>
      </c>
      <c r="B63" s="69">
        <f t="shared" si="13"/>
        <v>122852.2</v>
      </c>
      <c r="C63" s="70">
        <f t="shared" si="13"/>
        <v>113692.2</v>
      </c>
      <c r="D63" s="69">
        <f>SUM(D64:D66)</f>
        <v>105731</v>
      </c>
      <c r="E63" s="69">
        <f>SUM(E64:E66)</f>
        <v>94401.4</v>
      </c>
      <c r="F63" s="71" t="s">
        <v>47</v>
      </c>
    </row>
    <row r="64" spans="1:8" ht="33.75" customHeight="1" x14ac:dyDescent="0.4">
      <c r="A64" s="66">
        <v>44235.3</v>
      </c>
      <c r="B64" s="66">
        <v>43970.7</v>
      </c>
      <c r="C64" s="67">
        <v>39986.1</v>
      </c>
      <c r="D64" s="66">
        <v>35403.1</v>
      </c>
      <c r="E64" s="66">
        <v>31824.5</v>
      </c>
      <c r="F64" s="72" t="s">
        <v>48</v>
      </c>
    </row>
    <row r="65" spans="1:6" ht="33.75" customHeight="1" x14ac:dyDescent="0.4">
      <c r="A65" s="63">
        <v>72182.399999999994</v>
      </c>
      <c r="B65" s="63">
        <v>67301.600000000006</v>
      </c>
      <c r="C65" s="64">
        <v>61967.8</v>
      </c>
      <c r="D65" s="63">
        <v>57934.400000000001</v>
      </c>
      <c r="E65" s="63">
        <v>48461.5</v>
      </c>
      <c r="F65" s="73" t="s">
        <v>49</v>
      </c>
    </row>
    <row r="66" spans="1:6" ht="33.75" customHeight="1" thickBot="1" x14ac:dyDescent="0.45">
      <c r="A66" s="74">
        <v>10329.9</v>
      </c>
      <c r="B66" s="74">
        <v>11579.9</v>
      </c>
      <c r="C66" s="75">
        <v>11738.3</v>
      </c>
      <c r="D66" s="74">
        <v>12393.5</v>
      </c>
      <c r="E66" s="74">
        <v>14115.4</v>
      </c>
      <c r="F66" s="76" t="s">
        <v>50</v>
      </c>
    </row>
    <row r="67" spans="1:6" ht="33.75" customHeight="1" thickBot="1" x14ac:dyDescent="0.45">
      <c r="A67" s="36"/>
      <c r="B67" s="36"/>
      <c r="C67" s="34"/>
      <c r="D67" s="36"/>
      <c r="E67" s="36"/>
      <c r="F67" s="77" t="s">
        <v>51</v>
      </c>
    </row>
    <row r="68" spans="1:6" ht="33.75" customHeight="1" x14ac:dyDescent="0.4">
      <c r="A68" s="78">
        <f>+(A35/1000000)/A61</f>
        <v>0.28470537575083144</v>
      </c>
      <c r="B68" s="78">
        <f>+(B35/1000000)/B61</f>
        <v>0.30527459637313592</v>
      </c>
      <c r="C68" s="79">
        <f>+(C35/1000000)/C61</f>
        <v>0.30748534618836915</v>
      </c>
      <c r="D68" s="78">
        <f>+(D35/1000000)/D61</f>
        <v>0.27678275202617358</v>
      </c>
      <c r="E68" s="78">
        <f>+(E35/1000000)/E61</f>
        <v>0.25696593387590355</v>
      </c>
      <c r="F68" s="80" t="s">
        <v>12</v>
      </c>
    </row>
    <row r="69" spans="1:6" ht="33.75" customHeight="1" x14ac:dyDescent="0.4">
      <c r="A69" s="81">
        <f>+(A32/1000000)/A61</f>
        <v>0.32782719350170481</v>
      </c>
      <c r="B69" s="81">
        <f>+(B32/1000000)/B61</f>
        <v>0.3918978152858566</v>
      </c>
      <c r="C69" s="82">
        <f>+(C32/1000000)/C61</f>
        <v>0.3900603392863472</v>
      </c>
      <c r="D69" s="81">
        <f>+(D32/1000000)/D61</f>
        <v>0.41990484060977873</v>
      </c>
      <c r="E69" s="81">
        <f>+(E32/1000000)/E61</f>
        <v>0.39542796485608006</v>
      </c>
      <c r="F69" s="83" t="s">
        <v>25</v>
      </c>
    </row>
    <row r="70" spans="1:6" ht="33.75" customHeight="1" x14ac:dyDescent="0.4">
      <c r="A70" s="78">
        <f>+(A37/1000000)/A61</f>
        <v>-4.3121817750873384E-2</v>
      </c>
      <c r="B70" s="78">
        <f>+(B37/1000000)/B61</f>
        <v>-8.6623218912720609E-2</v>
      </c>
      <c r="C70" s="79">
        <f>+(C37/1000000)/C61</f>
        <v>-8.2574993097978069E-2</v>
      </c>
      <c r="D70" s="78">
        <f>+(D37/1000000)/D61</f>
        <v>-0.14312208858360517</v>
      </c>
      <c r="E70" s="78">
        <f>+(E37/1000000)/E61</f>
        <v>-0.13846203098017648</v>
      </c>
      <c r="F70" s="80" t="s">
        <v>28</v>
      </c>
    </row>
    <row r="71" spans="1:6" ht="33.75" customHeight="1" x14ac:dyDescent="0.4">
      <c r="A71" s="81">
        <f>+(A39/1000000)/A61</f>
        <v>-1.0161762117881537E-2</v>
      </c>
      <c r="B71" s="81">
        <f>+(B39/1000000)/B61</f>
        <v>-5.2698739308513848E-2</v>
      </c>
      <c r="C71" s="82">
        <f>+(C39/1000000)/C61</f>
        <v>-4.9651741694822386E-2</v>
      </c>
      <c r="D71" s="81">
        <f>+(D39/1000000)/D61</f>
        <v>-0.10916151071333699</v>
      </c>
      <c r="E71" s="81">
        <f>+(E39/1000000)/E61</f>
        <v>-0.11313701780902857</v>
      </c>
      <c r="F71" s="83" t="s">
        <v>29</v>
      </c>
    </row>
    <row r="72" spans="1:6" ht="33.75" customHeight="1" x14ac:dyDescent="0.4">
      <c r="A72" s="84">
        <f t="shared" ref="A72:E72" si="14">+A63/A61</f>
        <v>1.0235662936265539</v>
      </c>
      <c r="B72" s="84">
        <f t="shared" si="14"/>
        <v>1.0886635686612292</v>
      </c>
      <c r="C72" s="85">
        <f t="shared" si="14"/>
        <v>1.089113197949606</v>
      </c>
      <c r="D72" s="84">
        <f t="shared" si="14"/>
        <v>1.1101404750680115</v>
      </c>
      <c r="E72" s="84">
        <f t="shared" si="14"/>
        <v>1.1360208331578383</v>
      </c>
      <c r="F72" s="86" t="s">
        <v>52</v>
      </c>
    </row>
    <row r="73" spans="1:6" ht="33.75" customHeight="1" x14ac:dyDescent="0.4">
      <c r="A73" s="81">
        <f t="shared" ref="A73:E73" si="15">+A64/A61</f>
        <v>0.35722776658854849</v>
      </c>
      <c r="B73" s="81">
        <f t="shared" si="15"/>
        <v>0.38964950711938662</v>
      </c>
      <c r="C73" s="82">
        <f t="shared" si="15"/>
        <v>0.38304641166705145</v>
      </c>
      <c r="D73" s="81">
        <f t="shared" si="15"/>
        <v>0.3717208222080593</v>
      </c>
      <c r="E73" s="81">
        <f t="shared" si="15"/>
        <v>0.38297414026520399</v>
      </c>
      <c r="F73" s="87" t="s">
        <v>53</v>
      </c>
    </row>
    <row r="74" spans="1:6" ht="33.75" customHeight="1" x14ac:dyDescent="0.4">
      <c r="A74" s="81">
        <f t="shared" ref="A74:E74" si="16">+A65/A61</f>
        <v>0.58291811153086426</v>
      </c>
      <c r="B74" s="81">
        <f t="shared" si="16"/>
        <v>0.59639794836893911</v>
      </c>
      <c r="C74" s="82">
        <f t="shared" si="16"/>
        <v>0.59361986862688565</v>
      </c>
      <c r="D74" s="81">
        <f t="shared" si="16"/>
        <v>0.60829200838713537</v>
      </c>
      <c r="E74" s="81">
        <f t="shared" si="16"/>
        <v>0.58318280879392237</v>
      </c>
      <c r="F74" s="87" t="s">
        <v>54</v>
      </c>
    </row>
    <row r="75" spans="1:6" s="3" customFormat="1" ht="33.75" customHeight="1" x14ac:dyDescent="0.4">
      <c r="A75" s="81">
        <f t="shared" ref="A75:C75" si="17">+A66/A61</f>
        <v>8.3420415507141271E-2</v>
      </c>
      <c r="B75" s="81">
        <f t="shared" si="17"/>
        <v>0.10261611317290344</v>
      </c>
      <c r="C75" s="82">
        <f t="shared" si="17"/>
        <v>0.1124469176556691</v>
      </c>
      <c r="D75" s="81">
        <f>+D66/D61</f>
        <v>0.13012764447281688</v>
      </c>
      <c r="E75" s="81">
        <f>+E66/E61</f>
        <v>0.169863884098712</v>
      </c>
      <c r="F75" s="87" t="s">
        <v>55</v>
      </c>
    </row>
    <row r="78" spans="1:6" x14ac:dyDescent="0.4">
      <c r="A78" s="26"/>
      <c r="B78" s="26"/>
      <c r="C78" s="26"/>
    </row>
    <row r="79" spans="1:6" x14ac:dyDescent="0.4">
      <c r="A79" s="26"/>
      <c r="B79" s="26"/>
    </row>
    <row r="80" spans="1:6" x14ac:dyDescent="0.4">
      <c r="A80" s="26"/>
      <c r="B80" s="26"/>
      <c r="C80" s="2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Hasna Ahmed</cp:lastModifiedBy>
  <dcterms:created xsi:type="dcterms:W3CDTF">2022-12-11T09:25:28Z</dcterms:created>
  <dcterms:modified xsi:type="dcterms:W3CDTF">2023-12-07T08:00:42Z</dcterms:modified>
</cp:coreProperties>
</file>