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2" activeTab="2"/>
  </bookViews>
  <sheets>
    <sheet name="SUMMARY" sheetId="1" r:id="rId1"/>
    <sheet name="Cover" sheetId="2" r:id="rId2"/>
    <sheet name="BOQ" sheetId="3" r:id="rId3"/>
  </sheets>
  <definedNames>
    <definedName name="_xlnm.Print_Area" localSheetId="2">'BOQ'!$A$1:$I$1105</definedName>
    <definedName name="_xlnm.Print_Area" localSheetId="1">'Cover'!$A$1:$G$46</definedName>
    <definedName name="_xlnm.Print_Area" localSheetId="0">'SUMMARY'!$A$1:$D$32</definedName>
    <definedName name="_xlnm.Print_Titles" localSheetId="2">'BOQ'!$1:$1</definedName>
    <definedName name="Z_7415B89D_CE29_4FBF_B4A0_9A15044B3DAA_.wvu.PrintArea" localSheetId="1" hidden="1">'Cover'!$A$1:$G$46</definedName>
    <definedName name="Z_7415B89D_CE29_4FBF_B4A0_9A15044B3DAA_.wvu.PrintTitles" localSheetId="2" hidden="1">'BOQ'!$1:$1</definedName>
  </definedNames>
  <calcPr fullCalcOnLoad="1"/>
</workbook>
</file>

<file path=xl/sharedStrings.xml><?xml version="1.0" encoding="utf-8"?>
<sst xmlns="http://schemas.openxmlformats.org/spreadsheetml/2006/main" count="1310" uniqueCount="422">
  <si>
    <t>SL.NO</t>
  </si>
  <si>
    <t>DESCRIPTION</t>
  </si>
  <si>
    <t>UNIT</t>
  </si>
  <si>
    <t>QTY</t>
  </si>
  <si>
    <t>Bill No: 01</t>
  </si>
  <si>
    <t>PRELIMINARIES</t>
  </si>
  <si>
    <t>General Notes</t>
  </si>
  <si>
    <t>1 )</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</si>
  <si>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</si>
  <si>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</si>
  <si>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</si>
  <si>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</si>
  <si>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</si>
  <si>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</si>
  <si>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</si>
  <si>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</si>
  <si>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</si>
  <si>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</si>
  <si>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</si>
  <si>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</si>
  <si>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</si>
  <si>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</si>
  <si>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item</t>
  </si>
  <si>
    <t>Sign Board</t>
  </si>
  <si>
    <t>Allow for sign board</t>
  </si>
  <si>
    <t>no</t>
  </si>
  <si>
    <t>Clean - up</t>
  </si>
  <si>
    <t>Allow for clean - up of completed works and site upon completion.</t>
  </si>
  <si>
    <t>(CARRIED OVER TO THE GENERAL SUMMARY)</t>
  </si>
  <si>
    <t>Bill No: 02</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</si>
  <si>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</si>
  <si>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</si>
  <si>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</si>
  <si>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Allow for concrete testing</t>
  </si>
  <si>
    <t>Reinforced Concrete</t>
  </si>
  <si>
    <t>In-situ reinforced concrete to:</t>
  </si>
  <si>
    <t>Second Floor</t>
  </si>
  <si>
    <t>2 )</t>
  </si>
  <si>
    <t>3 )</t>
  </si>
  <si>
    <t>4 )</t>
  </si>
  <si>
    <t>5 )</t>
  </si>
  <si>
    <t>6 )</t>
  </si>
  <si>
    <t>7 )</t>
  </si>
  <si>
    <t>8 )</t>
  </si>
  <si>
    <t>9 )</t>
  </si>
  <si>
    <t>10 )</t>
  </si>
  <si>
    <t>11 )</t>
  </si>
  <si>
    <t>12 )</t>
  </si>
  <si>
    <t>13 )</t>
  </si>
  <si>
    <t>14 )</t>
  </si>
  <si>
    <t>a) Rates shall include for: all necessary boarding, supports, erecting, framing, temporary cambering, cutting, perforations for reinforcing bars, bolts, straps, ties, hangers, pipes, removal of formwork and normal practices used.</t>
  </si>
  <si>
    <t>Reinforcement</t>
  </si>
  <si>
    <t>a) Rates shall include for: cleaning, fabrication, placing, the provision for all necessary temporary fixings and supports including tie wire and chair supports, laps, and wastages.</t>
  </si>
  <si>
    <t>TOTAL OF BILL NO. 01 (PRELIMINARIES)</t>
  </si>
  <si>
    <t>CONCRETE WORKS</t>
  </si>
  <si>
    <t>Bill No: 03</t>
  </si>
  <si>
    <t>BILL NAME</t>
  </si>
  <si>
    <t>AMOUNT (MRF)</t>
  </si>
  <si>
    <t>GROUND WORKS</t>
  </si>
  <si>
    <t xml:space="preserve">GENERAL </t>
  </si>
  <si>
    <t>(a) Rates shall include for: leveling, grading, trimming, compacting to faces of excavation, keep sides plumb, backfilling, consolidating and disposing surplus soil.</t>
  </si>
  <si>
    <t>SITE CLEARING</t>
  </si>
  <si>
    <t>m²</t>
  </si>
  <si>
    <t>EXCAVATION</t>
  </si>
  <si>
    <t>Excavation quantities are measured to the faces of concrete members. Rates shall include for all additional excavation required to place the formwork, back fill, dewatering and others</t>
  </si>
  <si>
    <t>m³</t>
  </si>
  <si>
    <t>BACK FILLING</t>
  </si>
  <si>
    <t>(a) Rates shall include for: levelling, grading, trimming, compacting and similar.</t>
  </si>
  <si>
    <t>(b) Ground need to be compacted to the required density by the consultant.</t>
  </si>
  <si>
    <t>DAMP PROOF MEMBRANE</t>
  </si>
  <si>
    <t>(a) Rates shall include for: dressing around and sealing to all penetrations, laps and turnups</t>
  </si>
  <si>
    <t>DEWATERING</t>
  </si>
  <si>
    <t>TOTAL OF BILL NO. 02 (GROUND WORKS)</t>
  </si>
  <si>
    <t>TOTAL OF BILL NO. 03 (CONCRETE WORKS)</t>
  </si>
  <si>
    <t>3.2.1</t>
  </si>
  <si>
    <t>3.2.2</t>
  </si>
  <si>
    <t>Ground Floor</t>
  </si>
  <si>
    <t>3.2.3</t>
  </si>
  <si>
    <t>First Floor</t>
  </si>
  <si>
    <t>3.2.4</t>
  </si>
  <si>
    <t>3.4.1</t>
  </si>
  <si>
    <t>Lean Concrete</t>
  </si>
  <si>
    <t>LABOUR RATE</t>
  </si>
  <si>
    <t>MATERIAL RATE</t>
  </si>
  <si>
    <t>LABOUR AMOUNT</t>
  </si>
  <si>
    <t>MATERIAL AMOUNT</t>
  </si>
  <si>
    <t>GRAND TOTAL</t>
  </si>
  <si>
    <t xml:space="preserve"> BILL OF QUANTITIES</t>
  </si>
  <si>
    <t>TOTAL AMOUNT</t>
  </si>
  <si>
    <t>Item</t>
  </si>
  <si>
    <t>This item shall include for all the piping, pumps, etc. Water needs to be pumped to an assigned area as per local regulation.</t>
  </si>
  <si>
    <t>Foundation</t>
  </si>
  <si>
    <t>Excavation for raft footings and Foundation beams</t>
  </si>
  <si>
    <t>*Add water proofing compound / admixture to concrete mix for walls GL and Roof Slabs</t>
  </si>
  <si>
    <t>Clear the area of site from rubbish and vegetable matters, stumps, roots. Demolition shall be included (if any)</t>
  </si>
  <si>
    <t xml:space="preserve">Earth Filling as per drawings  </t>
  </si>
  <si>
    <t>SUMMARY OF BILLS OF QUANTITIES</t>
  </si>
  <si>
    <t>3.4.2</t>
  </si>
  <si>
    <t>3.4.3</t>
  </si>
  <si>
    <t>16 mm dia bars</t>
  </si>
  <si>
    <t>10 mm dia bars</t>
  </si>
  <si>
    <t>Polythene damp proof membrane (500 gauge) laid on blinding layer under raft</t>
  </si>
  <si>
    <t>Kg</t>
  </si>
  <si>
    <t>OTHER CONCRETE WORKS</t>
  </si>
  <si>
    <t>Complete supply and installation of 150X150mm lintel beam on top Door and Windows.</t>
  </si>
  <si>
    <t>Complete supply and installation of 150X150mm Sill beam on below the  Windows.</t>
  </si>
  <si>
    <t>WATERPROOFING</t>
  </si>
  <si>
    <t>3.8.1</t>
  </si>
  <si>
    <t>(a) Rates shall include for: dressing around and sealing to all penetrations</t>
  </si>
  <si>
    <t>BILL No: 04</t>
  </si>
  <si>
    <t>MASONRY AND PLASTERING</t>
  </si>
  <si>
    <t>GENERAL</t>
  </si>
  <si>
    <t xml:space="preserve">(a) Rates shall include for: cleaning out cavities, forming rebated reveals and pointing and cleaning down to reveals where necessary; fractional size blocks, all necessary machine cutting, cutting or forming chases or edges of </t>
  </si>
  <si>
    <t xml:space="preserve">floor slabs, cutting or leaving holes and openings as recesses for and building in pipes, conduits, sleeves and similar as required for all trades; leaving surfaces rough or raking out joints for plastering and flashings, bedding </t>
  </si>
  <si>
    <t>frames or plates, building in joists, bearers or similar, temporary supports to openings, templates, reinforcement in walls and for all necessary making good</t>
  </si>
  <si>
    <t xml:space="preserve">(b) Rates shall include for providing approved quality mesh at joints between structaral members and masonry in the exterior walls.                  </t>
  </si>
  <si>
    <t>(c) 150mm Thick solid blocks shall be used for exterior masonry walls, &amp; 100 thick solid blocks shall be used for interior masonry wall</t>
  </si>
  <si>
    <t>(d) All blocks shall be fabricated from manufactured sand and machine pressed and average compression strength for blocks should not be less than 2.8N/mm2 and shall comply with physical requirements of ISO 6073:1981.</t>
  </si>
  <si>
    <t>(e) For masonry, plastering and screeding works manufactured sand shall be used.</t>
  </si>
  <si>
    <t>4.1.1</t>
  </si>
  <si>
    <t>BLOCK WORK</t>
  </si>
  <si>
    <t>BELOW GROUND FLOOR</t>
  </si>
  <si>
    <t>150 mm wide Solid block wall (external walls)</t>
  </si>
  <si>
    <t>4.1.2</t>
  </si>
  <si>
    <t>GROUND FLOOR</t>
  </si>
  <si>
    <t>4.1.3</t>
  </si>
  <si>
    <t>FIRST  FLOOR</t>
  </si>
  <si>
    <t>4.1.4</t>
  </si>
  <si>
    <t>SECOND FLOOR</t>
  </si>
  <si>
    <t xml:space="preserve">PLASTERING </t>
  </si>
  <si>
    <t>4.2.1</t>
  </si>
  <si>
    <t>PLATERING - EXTERNAL</t>
  </si>
  <si>
    <t>a) 25mm cement plastering on external walls and concrete surfaces with 1:4 Cement mortar mix as specified incl. wire mesh at joints of concrete surfaces and walls (first, second coats).</t>
  </si>
  <si>
    <t>Below Ground Level</t>
  </si>
  <si>
    <t>4.2.3</t>
  </si>
  <si>
    <t>a) 15mm cement plastering on internal walls and concrete surfaces with 1:4 Cement mortar mix as specified incl. wire mesh at joints of concrete surfaces and walls (one coat).</t>
  </si>
  <si>
    <t>CEMENT SCREED</t>
  </si>
  <si>
    <t>A</t>
  </si>
  <si>
    <t>B</t>
  </si>
  <si>
    <t>C</t>
  </si>
  <si>
    <t>25mm thick Cement screed stairs  including passage</t>
  </si>
  <si>
    <t>TOTAL OF BILL NO. 04 (MASONRY &amp; PLASTERING WORKS)</t>
  </si>
  <si>
    <t>BILL No: 05</t>
  </si>
  <si>
    <t>CEILING WORKS</t>
  </si>
  <si>
    <t>(a) Rates shall include for: all labour in framing, notching and fitting around projections, light fittings, hatches, grilles and similar and complete with cleats, packers, wedges and similar and all nails and screws.</t>
  </si>
  <si>
    <t>5.1.1</t>
  </si>
  <si>
    <t>CEILING</t>
  </si>
  <si>
    <t>TOTAL OF BILL NO. 05 (CEILING WORKS)</t>
  </si>
  <si>
    <t>BILL N0: 6</t>
  </si>
  <si>
    <t>FINISHES</t>
  </si>
  <si>
    <t>(a) Rates shall include for: motar,  fixing, bedding, grouting, and pointing materials; making good around pipes, sanitary fixtures, and similar; cleaning down and polishing.</t>
  </si>
  <si>
    <t>(b) All tiles used be of Whitehorse brand or similar as given in Technical Specifications</t>
  </si>
  <si>
    <t>(c) Contractor shall submit samples of all tiles for approval of Consultant prior to procurement</t>
  </si>
  <si>
    <t>(d) Where there may be any descripancies between the drawings and bill of quantities, details given in the drawings shall precede.</t>
  </si>
  <si>
    <t>(e) All items are for supply and complete installation</t>
  </si>
  <si>
    <t>(f) All tiles shall be fixed using a proper tiling adhesive approved by the Consultant.</t>
  </si>
  <si>
    <t>FLOOR FINISHES</t>
  </si>
  <si>
    <t>6.2.1</t>
  </si>
  <si>
    <t>6.2.2</t>
  </si>
  <si>
    <t>6.2.3</t>
  </si>
  <si>
    <t>WALL FINISHES</t>
  </si>
  <si>
    <t>6.3.1</t>
  </si>
  <si>
    <t>TOTAL OF BILL NO. 06 (TILING WORKS)</t>
  </si>
  <si>
    <t>BILL N0: 7</t>
  </si>
  <si>
    <t>PAINTING</t>
  </si>
  <si>
    <t>(a) Rates shall include for: the provision, erection and removal of scaffolding, preparation, rubbing down between coats and similar work, the  protection and/or masking floors, fittings and similar work, removing and replacing door window furniture</t>
  </si>
  <si>
    <t>(b) All painting work shall be carried in accordance with the Specifications</t>
  </si>
  <si>
    <t>(d) All exterior surfaces shall have textured paint finish and interior surfaces shall have emulsion paint finish after application of 2 coats of putty.</t>
  </si>
  <si>
    <t>(d) The colour and type of paint will be selected by the architect/client.</t>
  </si>
  <si>
    <t>7.1.1</t>
  </si>
  <si>
    <t>Ceilings</t>
  </si>
  <si>
    <t>Emulsion paint putty finish on concrete slab and beams, plywood / cement fibre board of all internal surfaces.</t>
  </si>
  <si>
    <t>1 coat of primer &amp; 2 coats of paints</t>
  </si>
  <si>
    <t>Emulsion putty paint finish</t>
  </si>
  <si>
    <t>TOTAL OF BILL NO. 07 (PAINTING WORKS)</t>
  </si>
  <si>
    <t>Bill No: 08</t>
  </si>
  <si>
    <t>DOORS AND WINDOWS</t>
  </si>
  <si>
    <t>a) Rates shall include for: locks, latches, closers, push plates, pull handles, bolts, kick plates, hinges and all door &amp; window hardware.</t>
  </si>
  <si>
    <t>b) All Aluminum windows shall be white powder coated aluminium.and 5mm thick Dark gray tinted and 5mm frosted glass for W3 and W4</t>
  </si>
  <si>
    <t>c) All timber doors shall be solid timber paneled door with varnish finish.</t>
  </si>
  <si>
    <t>Timber Door units</t>
  </si>
  <si>
    <t>TOTAL OF BILL NO. 08 (DOORS &amp; WINDOWS WORKS)</t>
  </si>
  <si>
    <t>Bill No: 09</t>
  </si>
  <si>
    <t>METAL WORKS</t>
  </si>
  <si>
    <t>a) Rates shall include for: all fabrication work, welding, marking, drilling for bolts incl. those securing timbers, steel plates, bolts, nuts and any type of washer, riveted work, counter sinking and tapping for bolts or machine screws.</t>
  </si>
  <si>
    <t>b) Rates shall include for fabrication and erection and temporary supports and fixing into position.</t>
  </si>
  <si>
    <t>Staircase Hand railing</t>
  </si>
  <si>
    <t>Rmtr</t>
  </si>
  <si>
    <t>TOTAL OF BILL NO. 09 (METAL WORKS)</t>
  </si>
  <si>
    <t>HYDRAULICS &amp; DRAINAGE</t>
  </si>
  <si>
    <t>a) Rates shall include for: sockets, running joints, connections, elbows, junctions, reducers, expansion joints; backnuts and similar; incidental fittings, clips, saddles, brackets, straps, hanges, screws, nails and fixing complete, including cutting and forming holes; excavating, laying pipes and backfilling trenches.</t>
  </si>
  <si>
    <t>Sanitary Fixtures &amp; Accessories</t>
  </si>
  <si>
    <t>Sanitary Fixtures complete including brackets flush pipes, overflows, plugs and washers etc.</t>
  </si>
  <si>
    <t>1 ) All toilet fittings shall be "Cotto" or equivalent - chrome plated</t>
  </si>
  <si>
    <t>2 ) All toilet fixtures shall be "Watertec" or equivalent brand.</t>
  </si>
  <si>
    <t>3 ) All piping shall be of UPVC</t>
  </si>
  <si>
    <t>4 ) All kitchen sinks shall be of SS type with chrome plated taps.</t>
  </si>
  <si>
    <t>5 ) All water pumps shall be of "Davey" brand or equivalent.</t>
  </si>
  <si>
    <t>Water Closet</t>
  </si>
  <si>
    <t>nos</t>
  </si>
  <si>
    <t>Pumping System</t>
  </si>
  <si>
    <t>Drainage</t>
  </si>
  <si>
    <t>Discharge pipework</t>
  </si>
  <si>
    <t>Constructing Inspection Chamber of required size with all provisions to connect pipelines as per drawing.</t>
  </si>
  <si>
    <t>ELECTRICAL INSTALLATIONS</t>
  </si>
  <si>
    <t>a) Rates shall include for: screws, nails, bolts, nuts, standard cable fixing or supporting clips, brackets, straps, rivets, plugs and all incidental accessories.</t>
  </si>
  <si>
    <t>b) Rate shall include for electrical conduits, fittings, equipment and similar all fixings</t>
  </si>
  <si>
    <t>c) Each light / light fixture and its switches shall measure as one one point: similarly each sockets or each fans shall measured as one point.</t>
  </si>
  <si>
    <t>d) Rate shall include for supply and complete installation of all floors.</t>
  </si>
  <si>
    <t>Main Connection</t>
  </si>
  <si>
    <t>Electrical boards</t>
  </si>
  <si>
    <t>Complete installation incl. for all connection earthing, painting, testing and similar of;</t>
  </si>
  <si>
    <t>Main panel board</t>
  </si>
  <si>
    <t xml:space="preserve">Main Distribution boards </t>
  </si>
  <si>
    <t>Electrical wiring</t>
  </si>
  <si>
    <t>Electrical wiring with copper conductor cable in conduits in walls and slab as specified to;</t>
  </si>
  <si>
    <t>1.5mm2 Wiring to light fixtures and its switches</t>
  </si>
  <si>
    <t>points</t>
  </si>
  <si>
    <t>2.5mm2 Wiring to Fans and Dimmer switches</t>
  </si>
  <si>
    <t>Cabling to Main Distribution boards</t>
  </si>
  <si>
    <t>Cabling to Telephone sockets</t>
  </si>
  <si>
    <t>Cabling to Television sockets</t>
  </si>
  <si>
    <t>Ceiling Fans</t>
  </si>
  <si>
    <t>Lighting</t>
  </si>
  <si>
    <t>Socket outlets</t>
  </si>
  <si>
    <t>All sockets shall be "Clipsal" / " ABB" or equivalent</t>
  </si>
  <si>
    <t>Light Switches</t>
  </si>
  <si>
    <t>All switches shall be "Clipsal"/ "ABB" or equivalent</t>
  </si>
  <si>
    <t xml:space="preserve">Ground Floor </t>
  </si>
  <si>
    <t>Ground - First Floor</t>
  </si>
  <si>
    <t>First - Second Floor</t>
  </si>
  <si>
    <t>Polythene damp proof membrane (500 gauge) laid on blinding layer under Ground Slab</t>
  </si>
  <si>
    <t>50mm thick lean concrete under the raft footing with a mix of 1:2:6</t>
  </si>
  <si>
    <t>D</t>
  </si>
  <si>
    <t>12 mm dia bars</t>
  </si>
  <si>
    <t>50 mm thick Cement screed on top of slabs for General Areas.</t>
  </si>
  <si>
    <t>35 mm thick Cement screed on top of slabs including  Screed to slope to drains in toilets.</t>
  </si>
  <si>
    <t>50mm dia (1 no) top member, 35mm dia vertically and  25mm dia horizontally 2 nos etc, including bolts, washers and fixing to reinforced concrete as shown in the drawing.</t>
  </si>
  <si>
    <t>PLASTERING - INTERNAL</t>
  </si>
  <si>
    <t>Rain Water Pipe works</t>
  </si>
  <si>
    <t xml:space="preserve">Ground water pump </t>
  </si>
  <si>
    <t>WALLS</t>
  </si>
  <si>
    <t>7.1.2.</t>
  </si>
  <si>
    <t>Bill No: 10</t>
  </si>
  <si>
    <t>TOTAL OF BILL NO. 10 (HYDRAULICS AND DRAINAGE)</t>
  </si>
  <si>
    <t>Bill No: 11</t>
  </si>
  <si>
    <t>TOTAL OF BILL NO. 11 (ELECTRICAL INSTALLATIONS)</t>
  </si>
  <si>
    <t xml:space="preserve">Allow for three phase main connection from STELCO board to Panel board  </t>
  </si>
  <si>
    <t>1)</t>
  </si>
  <si>
    <t>2)</t>
  </si>
  <si>
    <t>3)</t>
  </si>
  <si>
    <t>4)</t>
  </si>
  <si>
    <t>5)</t>
  </si>
  <si>
    <t>6)</t>
  </si>
  <si>
    <t>7)</t>
  </si>
  <si>
    <t>8)</t>
  </si>
  <si>
    <t>Attached Beam - B6 - 200 x 450 mm</t>
  </si>
  <si>
    <t>06 mm dia bars</t>
  </si>
  <si>
    <t>4.2.2</t>
  </si>
  <si>
    <t>Wash Basin</t>
  </si>
  <si>
    <t>Floor Drain</t>
  </si>
  <si>
    <r>
      <t>Formwo</t>
    </r>
    <r>
      <rPr>
        <u val="single"/>
        <sz val="10"/>
        <rFont val="Arial"/>
        <family val="2"/>
      </rPr>
      <t>rk</t>
    </r>
  </si>
  <si>
    <t>Bill No: 12</t>
  </si>
  <si>
    <t>15 )</t>
  </si>
  <si>
    <r>
      <t>m</t>
    </r>
    <r>
      <rPr>
        <vertAlign val="superscript"/>
        <sz val="10"/>
        <rFont val="Arial"/>
        <family val="2"/>
      </rPr>
      <t>2</t>
    </r>
  </si>
  <si>
    <t>Ground Floor including Boundary Wall</t>
  </si>
  <si>
    <t>Aluminum Doors &amp; windows</t>
  </si>
  <si>
    <t>9)</t>
  </si>
  <si>
    <t>20 mm dia bars</t>
  </si>
  <si>
    <t xml:space="preserve">Complete construction and installation  of Wash basin counter top with 50mm thick RCC concrete finished with 20mm thick granite </t>
  </si>
  <si>
    <t>Water supply pipework</t>
  </si>
  <si>
    <t>Muslim Shower</t>
  </si>
  <si>
    <t>Mirror</t>
  </si>
  <si>
    <t>Soap Holder</t>
  </si>
  <si>
    <t>Brush Holder</t>
  </si>
  <si>
    <t>Towel Holder</t>
  </si>
  <si>
    <t>Paper holder</t>
  </si>
  <si>
    <t>Plain Telephone Socket</t>
  </si>
  <si>
    <t>Computer Network Outlet</t>
  </si>
  <si>
    <t>TV Point</t>
  </si>
  <si>
    <t>Ceiling Fan</t>
  </si>
  <si>
    <t xml:space="preserve">1X60W  Incandescent Lamps in Recessed decorative luminaire  </t>
  </si>
  <si>
    <t>1Gang 1 Way Switch</t>
  </si>
  <si>
    <t>2Gang 1 Way Switch</t>
  </si>
  <si>
    <t>3 Gang 1 Way Switch</t>
  </si>
  <si>
    <t>4 Gang 1 Way Switch</t>
  </si>
  <si>
    <t>1x15A Socket Outlet (Ceiling level)</t>
  </si>
  <si>
    <t>Cabling to Network sockets</t>
  </si>
  <si>
    <t>Supply &amp; Fixing of Mitushubusi or equivalent passenger elevator (Machine room less )for 6 pax with G+6 with complete errection, service with all necessery items etc.,</t>
  </si>
  <si>
    <t>TOTAL</t>
  </si>
  <si>
    <t>GST</t>
  </si>
  <si>
    <t>MAY -2016</t>
  </si>
  <si>
    <t>16 )</t>
  </si>
  <si>
    <t>3.3.1</t>
  </si>
  <si>
    <t>3.3.2</t>
  </si>
  <si>
    <t>3.3.3</t>
  </si>
  <si>
    <t>100 mm thick x 300mm height ledge wall concrete with 6mm steel bar @ 200mm spacing around the  all void openings, Service duct openings and building ouside edges including Concrete, Steel bars, Form works etc., with Concrete mix 1:4:8</t>
  </si>
  <si>
    <t>(a) Rates shall include for: All the column should be raised not less than 1.2 Mtr ht to recive the Second phase extention with low mix ratio and columns should be plastered all around after apply anti corrosive protective coating for steel bars, All the steel bars accoring to the supplied drawing should be continue up to 1.2 Mtr ht blinding, concrete, formwork and reinforcement as per drawings and specifications</t>
  </si>
  <si>
    <t>(b) All the service voids are to be raised up to .9 mtr ht and top should be covered with 50mm thick RCC slab etc.,</t>
  </si>
  <si>
    <r>
      <t xml:space="preserve">Apply </t>
    </r>
    <r>
      <rPr>
        <b/>
        <sz val="10"/>
        <rFont val="Arial"/>
        <family val="2"/>
      </rPr>
      <t>Conmix Moya Proof  WS2 waterproof memberane or equivelant</t>
    </r>
    <r>
      <rPr>
        <sz val="10"/>
        <rFont val="Arial"/>
        <family val="2"/>
      </rPr>
      <t xml:space="preserve"> for  , terrace including Gutter area, Head room top and toilet screed as specified.</t>
    </r>
  </si>
  <si>
    <r>
      <t xml:space="preserve">Application of damp proof membrane </t>
    </r>
    <r>
      <rPr>
        <b/>
        <sz val="10"/>
        <rFont val="Arial"/>
        <family val="2"/>
      </rPr>
      <t>Conmix</t>
    </r>
    <r>
      <rPr>
        <sz val="10"/>
        <rFont val="Arial"/>
        <family val="2"/>
      </rPr>
      <t xml:space="preserve"> </t>
    </r>
    <r>
      <rPr>
        <b/>
        <sz val="10"/>
        <rFont val="Arial"/>
        <family val="2"/>
      </rPr>
      <t>Moya Shield RBE or equivalent</t>
    </r>
    <r>
      <rPr>
        <sz val="10"/>
        <rFont val="Arial"/>
        <family val="2"/>
      </rPr>
      <t xml:space="preserve"> on all underground concrete structures, Bothe side of Block work, as shown in the drawing.</t>
    </r>
  </si>
  <si>
    <t>150 mm wide Solid block wall, laid on and including mortar (internal walls)</t>
  </si>
  <si>
    <t>150 mm wide Solid block wall (external walls) 1mtr height for parapet wall around outer wall &amp; Courtyard wall and 2.1 Mtr height for Lift, Stair void</t>
  </si>
  <si>
    <r>
      <t xml:space="preserve">75 mm thick Cement screed on top of slabs including  Screed to slope to drains, the price need to include the making 12mm grooves as construction joints and it should be filled with sealant and application of  elastromatric waterproofing coating  as </t>
    </r>
    <r>
      <rPr>
        <b/>
        <sz val="10"/>
        <rFont val="Arial"/>
        <family val="2"/>
      </rPr>
      <t>Conmix Moyashield Uflex or Equivalant</t>
    </r>
  </si>
  <si>
    <t xml:space="preserve">Open Terrace </t>
  </si>
  <si>
    <t>Supply &amp; Fixing the 600mm x 600 mm boral exposed Grid Ceiling System supported by the al 6mm thread bar with alumimium angles in proper level etc., for General area and Toilets</t>
  </si>
  <si>
    <t>Supply &amp; Fixing the Cement board Ceiling for the Head room and Court yard area for temprary closing  supprted 50mm x 50mm timber grid in 600mm c/c with wall and ceiling etc.,</t>
  </si>
  <si>
    <t>300 x 300 mm Non-skid Ceramic floor tiles for Toilets, Laundry, Balconies &amp; Ground floor Main entrance with ramp etc.,</t>
  </si>
  <si>
    <t>300mm x 600 mm Ceramic Non Skid Step Tiles with anti slip nosing</t>
  </si>
  <si>
    <t>200mm x 300mm Ceramic wall tiles with waterproof adhesive up to 2100mm height</t>
  </si>
  <si>
    <t>External painting 1 coat of wall sealer, 1 coat tex compound &amp; 2 coats of oil base Weather proof paints</t>
  </si>
  <si>
    <t>(c) The brand of paint used shall be SKK /Nippon?Sigma or Sigma for exterior walls</t>
  </si>
  <si>
    <t>Anti Bacterial &amp; Easy wash Internal Painting 1 coat of wall sealer &amp; 2 coats of paints</t>
  </si>
  <si>
    <t>Allow for Rain water discharge pipe lines as shown in drawings</t>
  </si>
  <si>
    <t xml:space="preserve">Allow for Fresh water water connection to fixtures and others as per the given drawing </t>
  </si>
  <si>
    <t>Ground water supply pipework for the fixtureres as per given drawing ad details</t>
  </si>
  <si>
    <t>Supply and installation of water pump complete including connecting valves and other fittings to pipework and electricity as per requirements.</t>
  </si>
  <si>
    <t>All pipework connection from fixtures and upto the inspection chamber and connecting to the Proposed soak pit</t>
  </si>
  <si>
    <t xml:space="preserve">Make and Erecting of 1400mm Dia: Ground water well </t>
  </si>
  <si>
    <t>10)</t>
  </si>
  <si>
    <t>Counter top wash basin with complete installation</t>
  </si>
  <si>
    <t xml:space="preserve">FIRE FIGHTING SYSTEM </t>
  </si>
  <si>
    <t>1X26W Compact Fluorescent Lamps in Surface mount decorative luminarie  Diffuser</t>
  </si>
  <si>
    <t xml:space="preserve">1X60W Incandescent Lamp in Surface mount Weatherproof Luminarie </t>
  </si>
  <si>
    <t xml:space="preserve">1x13A Socket Outlet </t>
  </si>
  <si>
    <t xml:space="preserve">2x13A Socket Outlet </t>
  </si>
  <si>
    <t>Speaker</t>
  </si>
  <si>
    <t>Fire Blanket</t>
  </si>
  <si>
    <t>Break Glass panel</t>
  </si>
  <si>
    <t>Smoke detector</t>
  </si>
  <si>
    <t>Fire Alarm Panel</t>
  </si>
  <si>
    <t>Portable Extinguisher - Co2</t>
  </si>
  <si>
    <t>Portable Extinguisher - H2o</t>
  </si>
  <si>
    <t>Junction Box</t>
  </si>
  <si>
    <t>Conventional Fire Alam panel</t>
  </si>
  <si>
    <t>Exist Sign light</t>
  </si>
  <si>
    <t>Table Lamp in Consultant room</t>
  </si>
  <si>
    <t>Wiring works for the Smoke detectors</t>
  </si>
  <si>
    <t>TOTAL OF BILL NO. 12 (FIRE FIGHTING SYSTEM)</t>
  </si>
  <si>
    <r>
      <t xml:space="preserve">*Add </t>
    </r>
    <r>
      <rPr>
        <b/>
        <sz val="10"/>
        <rFont val="Arial"/>
        <family val="2"/>
      </rPr>
      <t>Conmix Mega Flow P</t>
    </r>
    <r>
      <rPr>
        <sz val="10"/>
        <rFont val="Arial"/>
        <family val="2"/>
      </rPr>
      <t xml:space="preserve"> or equivalent for all Super Structure concrete </t>
    </r>
  </si>
  <si>
    <r>
      <t xml:space="preserve">*Add </t>
    </r>
    <r>
      <rPr>
        <b/>
        <sz val="10"/>
        <rFont val="Arial"/>
        <family val="2"/>
      </rPr>
      <t xml:space="preserve">Conmix Mega ADD WL3 or equivalent </t>
    </r>
    <r>
      <rPr>
        <sz val="10"/>
        <rFont val="Arial"/>
        <family val="2"/>
      </rPr>
      <t xml:space="preserve"> for all Sub Structure concrete </t>
    </r>
  </si>
  <si>
    <r>
      <t xml:space="preserve">*Apply the </t>
    </r>
    <r>
      <rPr>
        <b/>
        <sz val="10"/>
        <rFont val="Arial"/>
        <family val="2"/>
      </rPr>
      <t>Conmix</t>
    </r>
    <r>
      <rPr>
        <sz val="10"/>
        <rFont val="Arial"/>
        <family val="2"/>
      </rPr>
      <t xml:space="preserve"> </t>
    </r>
    <r>
      <rPr>
        <b/>
        <sz val="10"/>
        <rFont val="Arial"/>
        <family val="2"/>
      </rPr>
      <t xml:space="preserve">MOYA SHIELD RBE or equivalent </t>
    </r>
    <r>
      <rPr>
        <sz val="10"/>
        <rFont val="Arial"/>
        <family val="2"/>
      </rPr>
      <t xml:space="preserve"> for all Structure below ground level as  water proofing compound </t>
    </r>
  </si>
  <si>
    <t>CONSTRUCTION OF 04 STOREY BUILDING (PHASE-I-02 STOREY ONLY)</t>
  </si>
  <si>
    <t>PROPOSED PHASE-I (02 STOREY ) OF 04 STOREY BUILDING - STRUCTURE &amp; FINISHING</t>
  </si>
  <si>
    <t>Attached Beam - B1 - 200 x 600 mm</t>
  </si>
  <si>
    <t>Attached Beam - B2 - 200 x 600 mm</t>
  </si>
  <si>
    <t>Attached Beam - B3 - 200 x 600 mm</t>
  </si>
  <si>
    <t>Attached Beam - B4 - 200 x 600 mm</t>
  </si>
  <si>
    <t>Attached Beam - B5 - 200 x 600 mm</t>
  </si>
  <si>
    <t>Attached Beam - B7 - 200 x 700 mm</t>
  </si>
  <si>
    <t>Attached Beam - B8 - 200 x 700 mm</t>
  </si>
  <si>
    <t>Attached Beam - B9 - 200 x 600 mm</t>
  </si>
  <si>
    <t>Attached Beam - CB1 - 200 x 600 mm</t>
  </si>
  <si>
    <t>Footing F1 - 1900 x 1900 x 450 mm</t>
  </si>
  <si>
    <t>Footing F2 - 2750 x 2750 x 450 mm</t>
  </si>
  <si>
    <t>Footing F3 - 2600 x 4800 x 450 mm</t>
  </si>
  <si>
    <t>Footing F4 - 2300 x 2300 x 450 mm</t>
  </si>
  <si>
    <t>Footing F5 - 2450 x 2450 x 450 mm</t>
  </si>
  <si>
    <t>Footing F6 - 2200 x 2200 x 450 mm</t>
  </si>
  <si>
    <t>Footing F7 - 2000 x 4300 x 450 mm</t>
  </si>
  <si>
    <t>Footing F8 - As Given</t>
  </si>
  <si>
    <t>Footing F9 - 1400 x 1400 x 450 mm</t>
  </si>
  <si>
    <t>Footing F10 - As Given</t>
  </si>
  <si>
    <t>Foundaton Tie Beam - 250 x 450 mm</t>
  </si>
  <si>
    <t>Column C1 - 200 x 500 mm upto GFFL</t>
  </si>
  <si>
    <t>Column C2 - 200 x 400 mm upto GFFL</t>
  </si>
  <si>
    <t>Column C3 - 300 x 300 mm upto GFFL</t>
  </si>
  <si>
    <t>Column C4 - 250 x 600 mm upto GFFL</t>
  </si>
  <si>
    <t>Column C5 - 300 mm Dia upto GFFL</t>
  </si>
  <si>
    <t>Lift Wall up to GFFL</t>
  </si>
  <si>
    <t>Column C1 - 200 x 500 mm upto 1 st Slab</t>
  </si>
  <si>
    <t>Column C2 - 200 x 400 mm upto 1 st Slab</t>
  </si>
  <si>
    <t>Column C3 - 300 x 300 mm upto 1 st Slab</t>
  </si>
  <si>
    <t>Column C4 - 250 x 600 mm upto 1 st Slab</t>
  </si>
  <si>
    <t>Column C5 - 300 mm Dia upto 1 st Slab</t>
  </si>
  <si>
    <t>Staircase up to 1 st slab</t>
  </si>
  <si>
    <t>Lift Wall upto 1 st Slab</t>
  </si>
  <si>
    <t>Column C1 - 200 x 500 mm upto 2 nd Slab</t>
  </si>
  <si>
    <t>Column C2 - 200 x 400 mm upto 2 nd Slab</t>
  </si>
  <si>
    <t>Column C3 - 300 x 300 mm upto 2 nd Slab</t>
  </si>
  <si>
    <t>Column C4 - 250 x 600 mm upto 2 nd Slab</t>
  </si>
  <si>
    <t>Column C5 - 300 mm Dia upto 2 nd Slab</t>
  </si>
  <si>
    <t>Staircase  upto 2 nd Slab</t>
  </si>
  <si>
    <t>Lift Wall upto 2 nd Slab</t>
  </si>
  <si>
    <t>Stair up to GFFL</t>
  </si>
  <si>
    <t>Footing F11 - As Given</t>
  </si>
  <si>
    <t>17 )</t>
  </si>
  <si>
    <t>18 )</t>
  </si>
  <si>
    <t>19 )</t>
  </si>
  <si>
    <t>Ground slab Concrete - 100mm thick</t>
  </si>
  <si>
    <t>1st Slab - 150mm &amp; 180mm thick</t>
  </si>
  <si>
    <t xml:space="preserve">2nd Slab - 150mm &amp; 180 mm thick </t>
  </si>
  <si>
    <t>Column C1 - 200 x 500 mm up to 1 Mtr ht with concrete mix 1:4:8</t>
  </si>
  <si>
    <t>Column C2 - 200 x 400 mm up to 1 Mtr ht with concrete mix 1:4:8</t>
  </si>
  <si>
    <t>Column C3 - 300 x 300 mm up to 1 Mtr ht with concrete mix 1:4:8</t>
  </si>
  <si>
    <t>Column C4 - 250 x 600 mm up to 1 Mtr ht with concrete mix 1:4:8</t>
  </si>
  <si>
    <t>Column C5 - 300 mm Dia up to 1 Mtr ht with concrete mix 1:4:8</t>
  </si>
  <si>
    <t>11)</t>
  </si>
  <si>
    <t>600mm x 600 mm Semi Skid Ceramic Floor Tiles including 100mm skirting</t>
  </si>
  <si>
    <t xml:space="preserve">Cabling to  Speaker </t>
  </si>
  <si>
    <t xml:space="preserve">Supply and Fixing the A.C.Unit with complete installation </t>
  </si>
  <si>
    <t>Set</t>
  </si>
  <si>
    <t>D1A -Aluminium Framed Slidng Doors</t>
  </si>
  <si>
    <t>D1 - Openable  Aluminium Framed Doors</t>
  </si>
  <si>
    <t>D2 - Openable  Timber Framed Doors</t>
  </si>
  <si>
    <t>D3 - Openable  Aluminium Framed Doors</t>
  </si>
  <si>
    <t>D4 - Openable  Timber Framed Doors</t>
  </si>
  <si>
    <t>D5 - Openable  Timber Framed Doors</t>
  </si>
  <si>
    <t>W1 - Alumimium Framed Openable  Window</t>
  </si>
  <si>
    <t>W2- Alumimium Framed Openable  Window</t>
  </si>
  <si>
    <t>W3 - Alumimium Framed Openable  Window</t>
  </si>
  <si>
    <t>W4 - Alumimium Framed Fxed  Window</t>
  </si>
  <si>
    <t>W5 - Alumimium Framed Openable  Window</t>
  </si>
  <si>
    <t>W6 - Alumimium Framed Openable  Window</t>
  </si>
  <si>
    <t>W7 - Alumimium Framed Sliding  Window</t>
  </si>
  <si>
    <t>W8 - Alumimium Framed Openable  Window</t>
  </si>
  <si>
    <t>Waste water line provisions are to be provided up to the washbasin for the consultation rooms and other rooms whereever required except the Toilets</t>
  </si>
  <si>
    <t xml:space="preserve">Making and erecting the 1800 mm soak pit tank with all neacessary </t>
  </si>
  <si>
    <t>Constrution of All flower pots as per the given drawing and details with proper water proofing as required</t>
  </si>
  <si>
    <t>12)</t>
  </si>
  <si>
    <t xml:space="preserve">PROJECT: HEALTH CARE CENTER AT GA.VILLINGILI </t>
  </si>
  <si>
    <t>PROJECT:  HEALTH CARE CENTER AT GA.VILLINGILI</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</si>
</sst>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0.00000"/>
    <numFmt numFmtId="183" formatCode="0.0000"/>
    <numFmt numFmtId="184" formatCode="0.000"/>
    <numFmt numFmtId="185" formatCode="0.0"/>
    <numFmt numFmtId="186" formatCode="_(* #,##0.000_);_(* \(#,##0.000\);_(* &quot;-&quot;??_);_(@_)"/>
    <numFmt numFmtId="187" formatCode="_(* #,##0.0000_);_(* \(#,##0.0000\);_(* &quot;-&quot;??_);_(@_)"/>
    <numFmt numFmtId="188" formatCode="_(* #,##0.00000_);_(* \(#,##0.00000\);_(* &quot;-&quot;??_);_(@_)"/>
    <numFmt numFmtId="189" formatCode="mmmm\ d\,\ yyyy"/>
    <numFmt numFmtId="190" formatCode="_(* #,##0.000_);_(* \(#,##0.000\);_(* &quot;-&quot;???_);_(@_)"/>
    <numFmt numFmtId="191" formatCode="[$-409]dddd\,\ mmmm\ dd\,\ yyyy"/>
    <numFmt numFmtId="192" formatCode="0.00_);\(0.00\)"/>
    <numFmt numFmtId="193" formatCode="mm/dd/yy;@"/>
    <numFmt numFmtId="194" formatCode="0.00;[Red]0.00"/>
    <numFmt numFmtId="195" formatCode="0_);\(0\)"/>
    <numFmt numFmtId="196" formatCode="m/d;@"/>
    <numFmt numFmtId="197" formatCode="m/d/yy;@"/>
  </numFmts>
  <fonts count="81">
    <font>
      <sz val="10"/>
      <name val="Arial"/>
      <family val="0"/>
    </font>
    <font>
      <sz val="8"/>
      <name val="Arial"/>
      <family val="2"/>
    </font>
    <font>
      <b/>
      <sz val="10"/>
      <name val="Arial"/>
      <family val="2"/>
    </font>
    <font>
      <b/>
      <sz val="14"/>
      <name val="Arial"/>
      <family val="2"/>
    </font>
    <font>
      <b/>
      <u val="single"/>
      <sz val="12"/>
      <name val="Times New Roman"/>
      <family val="1"/>
    </font>
    <font>
      <sz val="12"/>
      <name val="Arial"/>
      <family val="2"/>
    </font>
    <font>
      <b/>
      <sz val="20"/>
      <name val="Arial"/>
      <family val="2"/>
    </font>
    <font>
      <b/>
      <sz val="16"/>
      <name val="Arial"/>
      <family val="2"/>
    </font>
    <font>
      <u val="single"/>
      <sz val="10"/>
      <color indexed="12"/>
      <name val="Arial"/>
      <family val="2"/>
    </font>
    <font>
      <u val="single"/>
      <sz val="10"/>
      <color indexed="36"/>
      <name val="Arial"/>
      <family val="2"/>
    </font>
    <font>
      <b/>
      <sz val="12"/>
      <name val="Arial"/>
      <family val="2"/>
    </font>
    <font>
      <sz val="9"/>
      <name val="Arial"/>
      <family val="2"/>
    </font>
    <font>
      <b/>
      <u val="single"/>
      <sz val="10"/>
      <name val="Arial"/>
      <family val="2"/>
    </font>
    <font>
      <i/>
      <u val="single"/>
      <sz val="10"/>
      <name val="Arial"/>
      <family val="2"/>
    </font>
    <font>
      <i/>
      <sz val="10"/>
      <name val="Arial"/>
      <family val="2"/>
    </font>
    <font>
      <u val="single"/>
      <sz val="10"/>
      <name val="Arial"/>
      <family val="2"/>
    </font>
    <font>
      <vertAlign val="superscript"/>
      <sz val="10"/>
      <name val="Arial"/>
      <family val="2"/>
    </font>
    <font>
      <b/>
      <u val="single"/>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10"/>
      <name val="Arial"/>
      <family val="2"/>
    </font>
    <font>
      <b/>
      <sz val="10"/>
      <color indexed="10"/>
      <name val="Arial"/>
      <family val="2"/>
    </font>
    <font>
      <i/>
      <sz val="10"/>
      <color indexed="10"/>
      <name val="Arial"/>
      <family val="2"/>
    </font>
    <font>
      <i/>
      <sz val="10"/>
      <color indexed="10"/>
      <name val="Cambria"/>
      <family val="1"/>
    </font>
    <font>
      <i/>
      <sz val="10"/>
      <name val="Cambria"/>
      <family val="1"/>
    </font>
    <font>
      <sz val="9"/>
      <color indexed="40"/>
      <name val="Arial"/>
      <family val="2"/>
    </font>
    <font>
      <sz val="10"/>
      <color indexed="17"/>
      <name val="Arial"/>
      <family val="2"/>
    </font>
    <font>
      <sz val="10"/>
      <color indexed="60"/>
      <name val="Arial"/>
      <family val="2"/>
    </font>
    <font>
      <sz val="10"/>
      <color indexed="36"/>
      <name val="Arial"/>
      <family val="2"/>
    </font>
    <font>
      <b/>
      <sz val="10"/>
      <color indexed="17"/>
      <name val="Arial"/>
      <family val="2"/>
    </font>
    <font>
      <i/>
      <sz val="10"/>
      <color indexed="17"/>
      <name val="Arial"/>
      <family val="2"/>
    </font>
    <font>
      <sz val="9"/>
      <color indexed="17"/>
      <name val="Arial"/>
      <family val="2"/>
    </font>
    <font>
      <b/>
      <sz val="10"/>
      <color indexed="9"/>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i/>
      <sz val="10"/>
      <color rgb="FFFF0000"/>
      <name val="Arial"/>
      <family val="2"/>
    </font>
    <font>
      <i/>
      <sz val="10"/>
      <color rgb="FFFF0000"/>
      <name val="Cambria"/>
      <family val="1"/>
    </font>
    <font>
      <sz val="9"/>
      <color rgb="FF00B0F0"/>
      <name val="Arial"/>
      <family val="2"/>
    </font>
    <font>
      <sz val="10"/>
      <color rgb="FF00B050"/>
      <name val="Arial"/>
      <family val="2"/>
    </font>
    <font>
      <sz val="10"/>
      <color rgb="FFC00000"/>
      <name val="Arial"/>
      <family val="2"/>
    </font>
    <font>
      <sz val="10"/>
      <color rgb="FF7030A0"/>
      <name val="Arial"/>
      <family val="2"/>
    </font>
    <font>
      <b/>
      <sz val="10"/>
      <color rgb="FF00B050"/>
      <name val="Arial"/>
      <family val="2"/>
    </font>
    <font>
      <i/>
      <sz val="10"/>
      <color rgb="FF00B050"/>
      <name val="Arial"/>
      <family val="2"/>
    </font>
    <font>
      <sz val="9"/>
      <color rgb="FF00B050"/>
      <name val="Arial"/>
      <family val="2"/>
    </font>
    <font>
      <b/>
      <sz val="10"/>
      <color theme="0"/>
      <name val="Arial"/>
      <family val="2"/>
    </font>
    <font>
      <sz val="10"/>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5">
    <xf numFmtId="0" fontId="0" fillId="0" borderId="0" xfId="0" applyAlignment="1">
      <alignment/>
    </xf>
    <xf numFmtId="0" fontId="0" fillId="0" borderId="0" xfId="0" applyFont="1" applyAlignment="1">
      <alignment horizontal="center" vertical="center"/>
    </xf>
    <xf numFmtId="0" fontId="0" fillId="0" borderId="10" xfId="0" applyFont="1" applyBorder="1" applyAlignment="1">
      <alignment horizontal="center" vertical="center"/>
    </xf>
    <xf numFmtId="43" fontId="0" fillId="0" borderId="0" xfId="0" applyNumberFormat="1" applyAlignment="1">
      <alignment/>
    </xf>
    <xf numFmtId="0" fontId="2" fillId="33" borderId="0" xfId="0" applyFont="1" applyFill="1" applyBorder="1" applyAlignment="1">
      <alignment/>
    </xf>
    <xf numFmtId="189" fontId="2" fillId="33" borderId="0" xfId="0" applyNumberFormat="1" applyFont="1" applyFill="1" applyBorder="1" applyAlignment="1" quotePrefix="1">
      <alignment/>
    </xf>
    <xf numFmtId="49" fontId="0" fillId="33" borderId="11" xfId="0" applyNumberFormat="1" applyFont="1" applyFill="1" applyBorder="1" applyAlignment="1">
      <alignment horizontal="right"/>
    </xf>
    <xf numFmtId="49" fontId="0" fillId="33" borderId="0" xfId="0" applyNumberFormat="1" applyFont="1" applyFill="1" applyBorder="1" applyAlignment="1">
      <alignment horizontal="righ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5" fillId="33" borderId="0" xfId="0" applyFont="1" applyFill="1" applyBorder="1" applyAlignment="1">
      <alignment/>
    </xf>
    <xf numFmtId="0" fontId="3" fillId="33" borderId="11" xfId="0" applyFont="1" applyFill="1" applyBorder="1" applyAlignment="1">
      <alignment horizontal="right" vertical="center"/>
    </xf>
    <xf numFmtId="0" fontId="6" fillId="33" borderId="0" xfId="0" applyFont="1" applyFill="1" applyBorder="1" applyAlignment="1">
      <alignment horizontal="right" vertical="center"/>
    </xf>
    <xf numFmtId="0" fontId="2" fillId="33" borderId="11" xfId="0" applyFont="1" applyFill="1" applyBorder="1" applyAlignment="1">
      <alignment horizontal="right" vertical="center"/>
    </xf>
    <xf numFmtId="0" fontId="7"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2" fillId="33" borderId="0" xfId="0" applyFont="1" applyFill="1" applyBorder="1" applyAlignment="1">
      <alignment horizontal="right" vertical="center"/>
    </xf>
    <xf numFmtId="0" fontId="0" fillId="33" borderId="0" xfId="0" applyFont="1" applyFill="1" applyAlignment="1">
      <alignment horizontal="righ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49" fontId="5" fillId="33" borderId="0" xfId="0" applyNumberFormat="1" applyFont="1" applyFill="1" applyBorder="1" applyAlignment="1">
      <alignment horizontal="right" vertical="center"/>
    </xf>
    <xf numFmtId="43" fontId="0" fillId="0" borderId="10" xfId="42" applyFont="1" applyFill="1" applyBorder="1" applyAlignment="1">
      <alignment horizontal="center" vertical="center" wrapText="1"/>
    </xf>
    <xf numFmtId="0" fontId="0" fillId="0" borderId="0" xfId="0" applyFont="1" applyAlignment="1">
      <alignment/>
    </xf>
    <xf numFmtId="43" fontId="0" fillId="0" borderId="10" xfId="42" applyFont="1" applyBorder="1" applyAlignment="1">
      <alignment horizontal="center" vertical="center"/>
    </xf>
    <xf numFmtId="43" fontId="0" fillId="0" borderId="0" xfId="42" applyFont="1" applyAlignment="1">
      <alignment horizontal="center" vertical="center"/>
    </xf>
    <xf numFmtId="0" fontId="67" fillId="0" borderId="0" xfId="0" applyFont="1" applyAlignment="1">
      <alignment/>
    </xf>
    <xf numFmtId="43" fontId="0" fillId="0" borderId="0" xfId="42" applyFont="1" applyAlignment="1">
      <alignment/>
    </xf>
    <xf numFmtId="0" fontId="68" fillId="0" borderId="0" xfId="0" applyFont="1" applyAlignment="1">
      <alignment/>
    </xf>
    <xf numFmtId="43" fontId="68" fillId="0" borderId="0" xfId="42" applyFont="1" applyAlignment="1">
      <alignment horizontal="center" vertical="center"/>
    </xf>
    <xf numFmtId="43" fontId="11" fillId="0" borderId="10" xfId="42" applyFont="1" applyBorder="1" applyAlignment="1">
      <alignment horizontal="center" vertical="center"/>
    </xf>
    <xf numFmtId="0" fontId="11" fillId="0" borderId="10" xfId="0" applyFont="1" applyBorder="1" applyAlignment="1">
      <alignment horizontal="center" vertical="center"/>
    </xf>
    <xf numFmtId="43" fontId="68" fillId="0" borderId="10" xfId="42" applyFont="1" applyFill="1" applyBorder="1" applyAlignment="1">
      <alignment horizontal="center" vertical="center" wrapText="1"/>
    </xf>
    <xf numFmtId="43" fontId="68" fillId="0" borderId="10" xfId="42" applyFont="1" applyBorder="1" applyAlignment="1">
      <alignment horizontal="center" vertical="center" wrapText="1"/>
    </xf>
    <xf numFmtId="43" fontId="69" fillId="0" borderId="19" xfId="42" applyFont="1" applyBorder="1" applyAlignment="1">
      <alignment horizontal="center" vertical="center" wrapText="1"/>
    </xf>
    <xf numFmtId="43" fontId="68" fillId="0" borderId="20" xfId="42" applyFont="1" applyBorder="1" applyAlignment="1">
      <alignment horizontal="center" vertical="center"/>
    </xf>
    <xf numFmtId="43" fontId="68" fillId="0" borderId="10" xfId="42" applyFont="1" applyBorder="1" applyAlignment="1">
      <alignment horizontal="center" vertical="center"/>
    </xf>
    <xf numFmtId="43" fontId="69" fillId="0" borderId="10" xfId="42" applyFont="1" applyFill="1" applyBorder="1" applyAlignment="1">
      <alignment horizontal="center" vertical="center" wrapText="1"/>
    </xf>
    <xf numFmtId="43" fontId="68" fillId="0" borderId="10" xfId="42" applyFont="1" applyFill="1" applyBorder="1" applyAlignment="1">
      <alignment horizontal="center" vertical="center"/>
    </xf>
    <xf numFmtId="43" fontId="68" fillId="0" borderId="10" xfId="42" applyFont="1" applyFill="1" applyBorder="1" applyAlignment="1" applyProtection="1">
      <alignment horizontal="center" vertical="center"/>
      <protection/>
    </xf>
    <xf numFmtId="43" fontId="70" fillId="0" borderId="20" xfId="42" applyFont="1" applyBorder="1" applyAlignment="1">
      <alignment horizontal="center" vertical="center"/>
    </xf>
    <xf numFmtId="43" fontId="68" fillId="0" borderId="20" xfId="42" applyFont="1" applyFill="1" applyBorder="1" applyAlignment="1" applyProtection="1">
      <alignment vertical="center"/>
      <protection/>
    </xf>
    <xf numFmtId="43" fontId="71" fillId="0" borderId="20" xfId="42" applyFont="1" applyFill="1" applyBorder="1" applyAlignment="1">
      <alignment horizontal="center" vertical="center"/>
    </xf>
    <xf numFmtId="43" fontId="70" fillId="0" borderId="10" xfId="42" applyFont="1" applyFill="1" applyBorder="1" applyAlignment="1">
      <alignment horizontal="left" vertical="center"/>
    </xf>
    <xf numFmtId="43" fontId="69" fillId="0" borderId="10" xfId="42" applyFont="1" applyFill="1" applyBorder="1" applyAlignment="1" applyProtection="1">
      <alignment horizontal="center" vertical="center"/>
      <protection/>
    </xf>
    <xf numFmtId="43" fontId="68" fillId="0" borderId="21" xfId="42" applyFont="1" applyFill="1" applyBorder="1" applyAlignment="1">
      <alignment horizontal="center" vertical="center"/>
    </xf>
    <xf numFmtId="0" fontId="11" fillId="0" borderId="0" xfId="0" applyFont="1" applyAlignment="1">
      <alignment/>
    </xf>
    <xf numFmtId="0" fontId="68" fillId="0" borderId="10" xfId="0" applyFont="1" applyFill="1" applyBorder="1" applyAlignment="1">
      <alignment horizontal="center" vertical="center"/>
    </xf>
    <xf numFmtId="0" fontId="68" fillId="0" borderId="10" xfId="0" applyFont="1" applyBorder="1" applyAlignment="1">
      <alignment vertical="center" wrapText="1"/>
    </xf>
    <xf numFmtId="0" fontId="68" fillId="0" borderId="0" xfId="0" applyFont="1" applyBorder="1" applyAlignment="1">
      <alignment/>
    </xf>
    <xf numFmtId="0" fontId="71"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68" fillId="0" borderId="0" xfId="0" applyFont="1" applyFill="1" applyAlignment="1">
      <alignment/>
    </xf>
    <xf numFmtId="43" fontId="0" fillId="0" borderId="10" xfId="42" applyFont="1" applyFill="1" applyBorder="1" applyAlignment="1" applyProtection="1">
      <alignment horizontal="center" vertical="center"/>
      <protection/>
    </xf>
    <xf numFmtId="0" fontId="0" fillId="0" borderId="10" xfId="0" applyFont="1" applyBorder="1" applyAlignment="1">
      <alignment vertical="center" wrapText="1"/>
    </xf>
    <xf numFmtId="43" fontId="0" fillId="0" borderId="10" xfId="42" applyFont="1" applyBorder="1" applyAlignment="1">
      <alignment horizontal="center" vertical="center" wrapText="1"/>
    </xf>
    <xf numFmtId="0" fontId="0" fillId="0" borderId="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0" fillId="0" borderId="0" xfId="0" applyFont="1" applyAlignment="1">
      <alignment horizontal="center" vertical="center" wrapText="1"/>
    </xf>
    <xf numFmtId="0" fontId="0" fillId="0" borderId="20" xfId="0" applyFont="1" applyFill="1" applyBorder="1" applyAlignment="1">
      <alignment horizontal="center" vertical="center"/>
    </xf>
    <xf numFmtId="0" fontId="0" fillId="0" borderId="20" xfId="0" applyFont="1" applyBorder="1" applyAlignment="1">
      <alignment vertical="center" wrapText="1"/>
    </xf>
    <xf numFmtId="43" fontId="0" fillId="0" borderId="20" xfId="42" applyFont="1" applyBorder="1" applyAlignment="1">
      <alignment horizontal="center" vertical="center"/>
    </xf>
    <xf numFmtId="0" fontId="0" fillId="0" borderId="0" xfId="0" applyFont="1" applyBorder="1" applyAlignment="1">
      <alignment/>
    </xf>
    <xf numFmtId="0" fontId="0" fillId="0" borderId="10"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10" xfId="0" applyFont="1" applyBorder="1" applyAlignment="1">
      <alignment vertical="center" wrapText="1"/>
    </xf>
    <xf numFmtId="43" fontId="2" fillId="0" borderId="10" xfId="42" applyFont="1" applyFill="1" applyBorder="1" applyAlignment="1">
      <alignment vertical="center" wrapText="1"/>
    </xf>
    <xf numFmtId="43" fontId="12" fillId="0" borderId="10" xfId="42" applyFont="1" applyFill="1" applyBorder="1" applyAlignment="1">
      <alignment vertical="center" wrapText="1"/>
    </xf>
    <xf numFmtId="43" fontId="0" fillId="0" borderId="10" xfId="42" applyFont="1" applyFill="1" applyBorder="1" applyAlignment="1">
      <alignment horizontal="left" vertical="center" wrapText="1"/>
    </xf>
    <xf numFmtId="43" fontId="0" fillId="0" borderId="10" xfId="42" applyFont="1" applyFill="1" applyBorder="1" applyAlignment="1">
      <alignment vertical="center" wrapText="1"/>
    </xf>
    <xf numFmtId="0" fontId="0" fillId="0" borderId="21" xfId="0" applyFont="1" applyBorder="1" applyAlignment="1">
      <alignment vertical="center" wrapText="1"/>
    </xf>
    <xf numFmtId="0" fontId="2" fillId="0" borderId="10" xfId="0" applyFont="1" applyFill="1" applyBorder="1" applyAlignment="1">
      <alignment horizontal="center" vertical="center"/>
    </xf>
    <xf numFmtId="0" fontId="0" fillId="0" borderId="0" xfId="0" applyFont="1" applyAlignment="1">
      <alignment vertical="center" wrapText="1"/>
    </xf>
    <xf numFmtId="0" fontId="15" fillId="0" borderId="10" xfId="0" applyFont="1" applyBorder="1" applyAlignment="1">
      <alignment vertical="center" wrapText="1"/>
    </xf>
    <xf numFmtId="0" fontId="0" fillId="0" borderId="0" xfId="0" applyFont="1" applyAlignment="1">
      <alignment wrapText="1"/>
    </xf>
    <xf numFmtId="0" fontId="0" fillId="0" borderId="0" xfId="0" applyFont="1" applyBorder="1" applyAlignment="1">
      <alignment vertical="center" wrapText="1"/>
    </xf>
    <xf numFmtId="0" fontId="2" fillId="0" borderId="10" xfId="0" applyFont="1" applyBorder="1" applyAlignment="1">
      <alignment vertical="center" wrapText="1"/>
    </xf>
    <xf numFmtId="43" fontId="0" fillId="0" borderId="10" xfId="42" applyFont="1" applyFill="1" applyBorder="1" applyAlignment="1" applyProtection="1">
      <alignment vertical="center"/>
      <protection/>
    </xf>
    <xf numFmtId="43" fontId="0" fillId="0" borderId="10" xfId="42" applyFont="1" applyFill="1" applyBorder="1" applyAlignment="1" applyProtection="1">
      <alignment horizontal="right" vertical="center"/>
      <protection/>
    </xf>
    <xf numFmtId="0" fontId="0" fillId="0" borderId="10" xfId="0" applyFont="1" applyFill="1" applyBorder="1" applyAlignment="1">
      <alignment vertical="center" wrapText="1"/>
    </xf>
    <xf numFmtId="0" fontId="14" fillId="0" borderId="20" xfId="0" applyFont="1" applyFill="1" applyBorder="1" applyAlignment="1">
      <alignment horizontal="center" vertical="center"/>
    </xf>
    <xf numFmtId="0" fontId="14" fillId="0" borderId="20" xfId="0" applyFont="1" applyBorder="1" applyAlignment="1">
      <alignment horizontal="center" vertical="center" wrapText="1"/>
    </xf>
    <xf numFmtId="0" fontId="0" fillId="0" borderId="10" xfId="45" applyNumberFormat="1" applyFont="1" applyFill="1" applyBorder="1" applyAlignment="1" applyProtection="1">
      <alignment horizontal="center" vertical="center"/>
      <protection/>
    </xf>
    <xf numFmtId="43" fontId="12" fillId="0" borderId="10" xfId="42"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43" fontId="12" fillId="0" borderId="10" xfId="42" applyFont="1" applyFill="1" applyBorder="1" applyAlignment="1" applyProtection="1">
      <alignment horizontal="left" vertical="center" wrapText="1"/>
      <protection/>
    </xf>
    <xf numFmtId="43" fontId="0" fillId="0" borderId="10" xfId="42" applyFont="1" applyFill="1" applyBorder="1" applyAlignment="1" applyProtection="1">
      <alignment horizontal="justify" vertical="center" wrapText="1"/>
      <protection/>
    </xf>
    <xf numFmtId="43" fontId="12" fillId="0" borderId="10" xfId="42" applyFont="1" applyFill="1" applyBorder="1" applyAlignment="1" applyProtection="1">
      <alignment horizontal="justify" vertical="center" wrapText="1"/>
      <protection/>
    </xf>
    <xf numFmtId="43" fontId="12" fillId="0" borderId="10" xfId="42" applyFont="1" applyFill="1" applyBorder="1" applyAlignment="1" applyProtection="1">
      <alignment vertical="center" wrapText="1"/>
      <protection/>
    </xf>
    <xf numFmtId="0" fontId="2" fillId="0" borderId="10" xfId="45" applyNumberFormat="1" applyFont="1" applyFill="1" applyBorder="1" applyAlignment="1" applyProtection="1">
      <alignment horizontal="center" vertical="center"/>
      <protection/>
    </xf>
    <xf numFmtId="43" fontId="0" fillId="0" borderId="10" xfId="42" applyFont="1" applyFill="1" applyBorder="1" applyAlignment="1" applyProtection="1">
      <alignment vertical="center" wrapText="1"/>
      <protection/>
    </xf>
    <xf numFmtId="43" fontId="2" fillId="0" borderId="10" xfId="42" applyFont="1" applyFill="1" applyBorder="1" applyAlignment="1" applyProtection="1">
      <alignment vertical="center" wrapText="1"/>
      <protection/>
    </xf>
    <xf numFmtId="2" fontId="0" fillId="0" borderId="10" xfId="45"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43" fontId="2" fillId="0" borderId="20" xfId="42" applyFont="1" applyFill="1" applyBorder="1" applyAlignment="1" applyProtection="1" quotePrefix="1">
      <alignment horizontal="left" vertical="center" wrapText="1"/>
      <protection/>
    </xf>
    <xf numFmtId="0" fontId="0" fillId="0" borderId="10" xfId="44" applyNumberFormat="1" applyFont="1" applyFill="1" applyBorder="1" applyAlignment="1" applyProtection="1">
      <alignment horizontal="center" vertical="center"/>
      <protection/>
    </xf>
    <xf numFmtId="0" fontId="40" fillId="0" borderId="20" xfId="0" applyFont="1" applyFill="1" applyBorder="1" applyAlignment="1">
      <alignment horizontal="center" vertical="center"/>
    </xf>
    <xf numFmtId="0" fontId="40" fillId="0" borderId="20" xfId="0" applyFont="1" applyFill="1" applyBorder="1" applyAlignment="1">
      <alignment horizontal="center" vertical="center" wrapText="1"/>
    </xf>
    <xf numFmtId="0" fontId="40" fillId="0" borderId="10" xfId="0" applyFont="1" applyFill="1" applyBorder="1" applyAlignment="1">
      <alignment horizontal="center" vertical="center"/>
    </xf>
    <xf numFmtId="43" fontId="12" fillId="0" borderId="10" xfId="42" applyFont="1" applyFill="1" applyBorder="1" applyAlignment="1" applyProtection="1" quotePrefix="1">
      <alignment horizontal="center" vertical="center" wrapText="1"/>
      <protection/>
    </xf>
    <xf numFmtId="14" fontId="2" fillId="0" borderId="10" xfId="45"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43" fontId="12" fillId="0" borderId="10" xfId="42" applyFont="1" applyFill="1" applyBorder="1" applyAlignment="1">
      <alignment horizontal="center" vertical="center" wrapText="1"/>
    </xf>
    <xf numFmtId="43" fontId="12" fillId="0" borderId="10" xfId="42" applyFont="1" applyFill="1" applyBorder="1" applyAlignment="1">
      <alignment horizontal="left" vertical="center" wrapText="1"/>
    </xf>
    <xf numFmtId="0" fontId="11" fillId="0" borderId="10" xfId="0" applyFont="1" applyBorder="1" applyAlignment="1">
      <alignment vertical="center" wrapText="1"/>
    </xf>
    <xf numFmtId="43" fontId="0" fillId="0" borderId="10" xfId="42" applyFont="1" applyFill="1" applyBorder="1" applyAlignment="1">
      <alignment horizontal="center" vertical="center"/>
    </xf>
    <xf numFmtId="0" fontId="12" fillId="0" borderId="10" xfId="0" applyFont="1" applyFill="1" applyBorder="1" applyAlignment="1">
      <alignment vertical="center" wrapText="1"/>
    </xf>
    <xf numFmtId="0" fontId="0" fillId="0" borderId="21" xfId="0" applyFont="1" applyFill="1" applyBorder="1" applyAlignment="1">
      <alignment horizontal="center" vertical="center"/>
    </xf>
    <xf numFmtId="0" fontId="0" fillId="0" borderId="21" xfId="0" applyFont="1" applyFill="1" applyBorder="1" applyAlignment="1">
      <alignment vertical="center" wrapText="1"/>
    </xf>
    <xf numFmtId="43" fontId="0" fillId="0" borderId="21" xfId="42" applyFont="1" applyFill="1" applyBorder="1" applyAlignment="1">
      <alignment horizontal="center" vertical="center"/>
    </xf>
    <xf numFmtId="43" fontId="0" fillId="0" borderId="0" xfId="0" applyNumberFormat="1" applyFont="1" applyBorder="1" applyAlignment="1">
      <alignment/>
    </xf>
    <xf numFmtId="43" fontId="68" fillId="0" borderId="10" xfId="42" applyFont="1" applyFill="1" applyBorder="1" applyAlignment="1" applyProtection="1">
      <alignment vertical="top"/>
      <protection/>
    </xf>
    <xf numFmtId="43" fontId="68" fillId="0" borderId="10" xfId="42" applyFont="1" applyBorder="1" applyAlignment="1">
      <alignment vertical="center" wrapText="1"/>
    </xf>
    <xf numFmtId="43" fontId="2" fillId="0" borderId="19" xfId="42" applyFont="1" applyBorder="1" applyAlignment="1" applyProtection="1">
      <alignment horizontal="center" vertical="center" wrapText="1"/>
      <protection locked="0"/>
    </xf>
    <xf numFmtId="43" fontId="2" fillId="0" borderId="20" xfId="42" applyFont="1" applyBorder="1" applyAlignment="1">
      <alignment horizontal="center" vertical="center"/>
    </xf>
    <xf numFmtId="43" fontId="2" fillId="0" borderId="22" xfId="42" applyFont="1" applyBorder="1" applyAlignment="1" applyProtection="1">
      <alignment vertical="center"/>
      <protection locked="0"/>
    </xf>
    <xf numFmtId="43" fontId="14" fillId="0" borderId="21" xfId="42" applyFont="1" applyBorder="1" applyAlignment="1">
      <alignment horizontal="center" vertical="center"/>
    </xf>
    <xf numFmtId="43" fontId="14" fillId="0" borderId="10" xfId="42" applyFont="1" applyBorder="1" applyAlignment="1">
      <alignment horizontal="center" vertical="center"/>
    </xf>
    <xf numFmtId="43" fontId="2" fillId="0" borderId="20" xfId="42" applyFont="1" applyFill="1" applyBorder="1" applyAlignment="1">
      <alignment horizontal="center" vertical="center"/>
    </xf>
    <xf numFmtId="43" fontId="2" fillId="0" borderId="22" xfId="42" applyFont="1" applyBorder="1" applyAlignment="1" applyProtection="1">
      <alignment horizontal="center" vertical="center"/>
      <protection locked="0"/>
    </xf>
    <xf numFmtId="43" fontId="40" fillId="0" borderId="21" xfId="42" applyFont="1" applyFill="1" applyBorder="1" applyAlignment="1">
      <alignment horizontal="center" vertical="center"/>
    </xf>
    <xf numFmtId="43" fontId="40" fillId="0" borderId="10" xfId="42" applyFont="1" applyFill="1" applyBorder="1" applyAlignment="1">
      <alignment horizontal="center" vertical="center"/>
    </xf>
    <xf numFmtId="43" fontId="2" fillId="0" borderId="23" xfId="42" applyFont="1" applyBorder="1" applyAlignment="1">
      <alignment horizontal="center" vertical="center"/>
    </xf>
    <xf numFmtId="43" fontId="40" fillId="0" borderId="24" xfId="42" applyFont="1" applyFill="1" applyBorder="1" applyAlignment="1">
      <alignment horizontal="center" vertical="center"/>
    </xf>
    <xf numFmtId="43" fontId="68" fillId="0" borderId="10" xfId="44" applyFont="1" applyBorder="1" applyAlignment="1">
      <alignment horizontal="center" vertical="center"/>
    </xf>
    <xf numFmtId="43" fontId="0" fillId="0" borderId="10" xfId="44" applyFont="1" applyBorder="1" applyAlignment="1">
      <alignment horizontal="center" vertical="center"/>
    </xf>
    <xf numFmtId="43" fontId="68" fillId="0" borderId="10" xfId="44" applyFont="1" applyFill="1" applyBorder="1" applyAlignment="1">
      <alignment horizontal="center" vertical="center" wrapText="1"/>
    </xf>
    <xf numFmtId="43" fontId="72" fillId="0" borderId="10" xfId="44" applyFont="1" applyBorder="1" applyAlignment="1">
      <alignment horizontal="center" vertical="center"/>
    </xf>
    <xf numFmtId="0" fontId="73" fillId="0" borderId="10" xfId="0" applyFont="1" applyFill="1" applyBorder="1" applyAlignment="1">
      <alignment horizontal="center" vertical="center"/>
    </xf>
    <xf numFmtId="0" fontId="73" fillId="0" borderId="10" xfId="0" applyFont="1" applyBorder="1" applyAlignment="1">
      <alignment vertical="center" wrapText="1"/>
    </xf>
    <xf numFmtId="0" fontId="73" fillId="0" borderId="0" xfId="0" applyFont="1" applyAlignment="1">
      <alignment/>
    </xf>
    <xf numFmtId="0" fontId="73" fillId="0" borderId="0" xfId="0" applyFont="1" applyBorder="1" applyAlignment="1">
      <alignment/>
    </xf>
    <xf numFmtId="0" fontId="74" fillId="0" borderId="10" xfId="0" applyFont="1" applyFill="1" applyBorder="1" applyAlignment="1">
      <alignment horizontal="center" vertical="center"/>
    </xf>
    <xf numFmtId="0" fontId="74" fillId="0" borderId="10" xfId="0" applyFont="1" applyBorder="1" applyAlignment="1">
      <alignment vertical="center" wrapText="1"/>
    </xf>
    <xf numFmtId="0" fontId="74" fillId="0" borderId="0" xfId="0" applyFont="1" applyAlignment="1">
      <alignment/>
    </xf>
    <xf numFmtId="0" fontId="74" fillId="0" borderId="0" xfId="0" applyFont="1" applyBorder="1" applyAlignment="1">
      <alignment/>
    </xf>
    <xf numFmtId="43" fontId="72" fillId="0" borderId="20" xfId="44" applyFont="1" applyBorder="1" applyAlignment="1">
      <alignment horizontal="center" vertical="center"/>
    </xf>
    <xf numFmtId="43" fontId="72" fillId="0" borderId="21" xfId="44"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xf>
    <xf numFmtId="0" fontId="0" fillId="0" borderId="25" xfId="0" applyFont="1" applyBorder="1" applyAlignment="1">
      <alignment vertical="center" wrapText="1"/>
    </xf>
    <xf numFmtId="43" fontId="0" fillId="0" borderId="10" xfId="42" applyFont="1" applyBorder="1" applyAlignment="1">
      <alignment vertical="center"/>
    </xf>
    <xf numFmtId="0" fontId="0" fillId="0" borderId="10" xfId="0" applyFont="1" applyFill="1" applyBorder="1" applyAlignment="1" applyProtection="1">
      <alignment horizontal="center" vertical="center"/>
      <protection/>
    </xf>
    <xf numFmtId="43" fontId="0" fillId="0" borderId="10" xfId="45" applyFont="1" applyFill="1" applyBorder="1" applyAlignment="1" applyProtection="1">
      <alignment horizontal="center" vertical="center"/>
      <protection/>
    </xf>
    <xf numFmtId="0" fontId="0" fillId="0" borderId="10" xfId="0" applyFont="1" applyBorder="1" applyAlignment="1">
      <alignment horizontal="center" vertical="center" wrapText="1"/>
    </xf>
    <xf numFmtId="2" fontId="0" fillId="0" borderId="10" xfId="45" applyNumberFormat="1" applyFont="1" applyFill="1" applyBorder="1" applyAlignment="1" applyProtection="1">
      <alignment horizontal="center" vertical="center" wrapText="1"/>
      <protection/>
    </xf>
    <xf numFmtId="0" fontId="0" fillId="0" borderId="0" xfId="0" applyFont="1" applyFill="1" applyAlignment="1">
      <alignment vertical="center" wrapText="1"/>
    </xf>
    <xf numFmtId="0" fontId="75" fillId="0" borderId="10" xfId="0" applyFont="1" applyFill="1" applyBorder="1" applyAlignment="1">
      <alignment horizontal="center" vertical="center"/>
    </xf>
    <xf numFmtId="0" fontId="75" fillId="0" borderId="10" xfId="0" applyFont="1" applyBorder="1" applyAlignment="1">
      <alignment vertical="center" wrapText="1"/>
    </xf>
    <xf numFmtId="0" fontId="75" fillId="0" borderId="0" xfId="0" applyFont="1" applyAlignment="1">
      <alignment/>
    </xf>
    <xf numFmtId="0" fontId="75" fillId="0" borderId="0" xfId="0" applyFont="1" applyBorder="1" applyAlignment="1">
      <alignment/>
    </xf>
    <xf numFmtId="43" fontId="0" fillId="0" borderId="0" xfId="44" applyFont="1" applyAlignment="1">
      <alignment vertical="top" wrapText="1"/>
    </xf>
    <xf numFmtId="43" fontId="0" fillId="0" borderId="0" xfId="44" applyFont="1" applyAlignment="1">
      <alignment/>
    </xf>
    <xf numFmtId="43" fontId="0" fillId="0" borderId="0" xfId="44" applyFont="1" applyAlignment="1">
      <alignment/>
    </xf>
    <xf numFmtId="0" fontId="2" fillId="0" borderId="10" xfId="0" applyNumberFormat="1" applyFont="1" applyFill="1" applyBorder="1" applyAlignment="1">
      <alignment horizontal="center" vertical="center"/>
    </xf>
    <xf numFmtId="43" fontId="68" fillId="0" borderId="10" xfId="42" applyFont="1" applyBorder="1" applyAlignment="1">
      <alignment vertical="center"/>
    </xf>
    <xf numFmtId="43" fontId="68" fillId="0" borderId="10" xfId="44" applyFont="1" applyBorder="1" applyAlignment="1">
      <alignment vertical="center"/>
    </xf>
    <xf numFmtId="0" fontId="0" fillId="0" borderId="20" xfId="0" applyFont="1" applyBorder="1" applyAlignment="1">
      <alignment horizontal="center" vertical="center"/>
    </xf>
    <xf numFmtId="43" fontId="0" fillId="0" borderId="10" xfId="44" applyFont="1" applyFill="1" applyBorder="1" applyAlignment="1">
      <alignment horizontal="center" vertical="center" wrapText="1"/>
    </xf>
    <xf numFmtId="0" fontId="14" fillId="0" borderId="10" xfId="0" applyFont="1" applyBorder="1" applyAlignment="1">
      <alignment horizontal="center" vertical="center"/>
    </xf>
    <xf numFmtId="43" fontId="0" fillId="0" borderId="20" xfId="42" applyFont="1" applyFill="1" applyBorder="1" applyAlignment="1" applyProtection="1">
      <alignment horizontal="right" vertical="center"/>
      <protection/>
    </xf>
    <xf numFmtId="43" fontId="73" fillId="0" borderId="10" xfId="44" applyFont="1" applyFill="1" applyBorder="1" applyAlignment="1">
      <alignment horizontal="center" vertical="center" wrapText="1"/>
    </xf>
    <xf numFmtId="43" fontId="74" fillId="0" borderId="10" xfId="44" applyFont="1" applyFill="1" applyBorder="1" applyAlignment="1">
      <alignment horizontal="center" vertical="center" wrapText="1"/>
    </xf>
    <xf numFmtId="43" fontId="75" fillId="0" borderId="10" xfId="44" applyFont="1" applyFill="1" applyBorder="1" applyAlignment="1">
      <alignment horizontal="center" vertical="center" wrapText="1"/>
    </xf>
    <xf numFmtId="0" fontId="74" fillId="0" borderId="0" xfId="0" applyFont="1" applyBorder="1" applyAlignment="1">
      <alignment vertical="center" wrapText="1"/>
    </xf>
    <xf numFmtId="43" fontId="0" fillId="0" borderId="0" xfId="42" applyFont="1" applyAlignment="1">
      <alignment wrapText="1"/>
    </xf>
    <xf numFmtId="43" fontId="11" fillId="0" borderId="10" xfId="44" applyFont="1" applyBorder="1" applyAlignment="1">
      <alignment horizontal="center" vertical="center" wrapText="1"/>
    </xf>
    <xf numFmtId="43" fontId="0" fillId="0" borderId="0" xfId="42" applyFont="1" applyAlignment="1">
      <alignment vertical="top" wrapText="1"/>
    </xf>
    <xf numFmtId="43" fontId="0" fillId="0" borderId="10" xfId="0" applyNumberFormat="1" applyFont="1" applyFill="1" applyBorder="1" applyAlignment="1" applyProtection="1">
      <alignment horizontal="center" vertical="center"/>
      <protection locked="0"/>
    </xf>
    <xf numFmtId="43" fontId="0" fillId="0" borderId="10" xfId="44" applyFont="1" applyFill="1" applyBorder="1" applyAlignment="1">
      <alignment horizontal="center" vertical="center"/>
    </xf>
    <xf numFmtId="9" fontId="0" fillId="0" borderId="0" xfId="61" applyFont="1" applyAlignment="1">
      <alignment/>
    </xf>
    <xf numFmtId="43" fontId="73" fillId="0" borderId="10" xfId="44" applyFont="1" applyBorder="1" applyAlignment="1">
      <alignment horizontal="center" vertical="center"/>
    </xf>
    <xf numFmtId="43" fontId="75" fillId="0" borderId="10" xfId="44" applyFont="1" applyBorder="1" applyAlignment="1">
      <alignment horizontal="center" vertical="center"/>
    </xf>
    <xf numFmtId="0" fontId="12" fillId="0" borderId="0" xfId="0" applyFont="1" applyBorder="1" applyAlignment="1">
      <alignment vertical="center" wrapText="1"/>
    </xf>
    <xf numFmtId="0" fontId="76" fillId="0" borderId="20" xfId="45" applyNumberFormat="1" applyFont="1" applyFill="1" applyBorder="1" applyAlignment="1" applyProtection="1">
      <alignment horizontal="center" vertical="center"/>
      <protection/>
    </xf>
    <xf numFmtId="0" fontId="77" fillId="0" borderId="20" xfId="0" applyFont="1" applyFill="1" applyBorder="1" applyAlignment="1">
      <alignment horizontal="left" vertical="center" wrapText="1"/>
    </xf>
    <xf numFmtId="43" fontId="78" fillId="0" borderId="10" xfId="44" applyFont="1" applyFill="1" applyBorder="1" applyAlignment="1">
      <alignment horizontal="center" vertical="center"/>
    </xf>
    <xf numFmtId="0" fontId="73" fillId="0" borderId="0" xfId="0" applyFont="1" applyFill="1" applyAlignment="1">
      <alignment/>
    </xf>
    <xf numFmtId="0" fontId="73" fillId="0" borderId="0" xfId="0" applyFont="1" applyFill="1" applyBorder="1" applyAlignment="1">
      <alignment/>
    </xf>
    <xf numFmtId="0" fontId="0" fillId="0" borderId="0" xfId="0" applyFont="1" applyAlignment="1">
      <alignment horizontal="left" wrapText="1"/>
    </xf>
    <xf numFmtId="43" fontId="0" fillId="0" borderId="0" xfId="44" applyFont="1" applyAlignment="1">
      <alignment vertical="center" wrapText="1"/>
    </xf>
    <xf numFmtId="43" fontId="0" fillId="0" borderId="0" xfId="44" applyFont="1" applyAlignment="1">
      <alignment horizontal="left" vertical="center" wrapText="1"/>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8" xfId="0" applyBorder="1" applyAlignment="1">
      <alignment horizontal="center" vertical="center"/>
    </xf>
    <xf numFmtId="43" fontId="0" fillId="0" borderId="29" xfId="0" applyNumberFormat="1" applyBorder="1" applyAlignment="1">
      <alignment horizontal="left" vertical="center"/>
    </xf>
    <xf numFmtId="0" fontId="0" fillId="0" borderId="30" xfId="0" applyBorder="1" applyAlignment="1">
      <alignment horizontal="center" vertical="center"/>
    </xf>
    <xf numFmtId="43" fontId="0" fillId="0" borderId="31" xfId="0" applyNumberFormat="1" applyBorder="1" applyAlignment="1">
      <alignment horizontal="left" vertical="center"/>
    </xf>
    <xf numFmtId="43" fontId="0" fillId="0" borderId="31" xfId="42" applyFont="1" applyBorder="1" applyAlignment="1">
      <alignment horizontal="left" vertical="center"/>
    </xf>
    <xf numFmtId="43" fontId="3" fillId="0" borderId="27" xfId="0" applyNumberFormat="1" applyFont="1" applyBorder="1" applyAlignment="1">
      <alignment vertical="center"/>
    </xf>
    <xf numFmtId="0" fontId="2" fillId="0" borderId="15" xfId="0" applyFont="1" applyBorder="1" applyAlignment="1">
      <alignment/>
    </xf>
    <xf numFmtId="0" fontId="79" fillId="0" borderId="0" xfId="0" applyFont="1" applyBorder="1" applyAlignment="1">
      <alignment/>
    </xf>
    <xf numFmtId="43" fontId="79" fillId="0" borderId="11" xfId="42" applyFont="1" applyBorder="1" applyAlignment="1">
      <alignment/>
    </xf>
    <xf numFmtId="0" fontId="0" fillId="0" borderId="16" xfId="0" applyFont="1" applyBorder="1" applyAlignment="1">
      <alignment/>
    </xf>
    <xf numFmtId="0" fontId="67" fillId="0" borderId="17" xfId="0" applyFont="1" applyBorder="1" applyAlignment="1">
      <alignment/>
    </xf>
    <xf numFmtId="43" fontId="67" fillId="0" borderId="18" xfId="42" applyFont="1" applyBorder="1" applyAlignment="1">
      <alignment/>
    </xf>
    <xf numFmtId="0" fontId="0" fillId="0" borderId="32" xfId="0" applyBorder="1" applyAlignment="1">
      <alignment horizontal="center" vertical="center"/>
    </xf>
    <xf numFmtId="0" fontId="0" fillId="0" borderId="33" xfId="0" applyNumberFormat="1" applyBorder="1" applyAlignment="1">
      <alignment horizontal="left" vertical="center"/>
    </xf>
    <xf numFmtId="43" fontId="0" fillId="0" borderId="34" xfId="0" applyNumberFormat="1" applyBorder="1" applyAlignment="1">
      <alignment horizontal="left" vertical="center"/>
    </xf>
    <xf numFmtId="0" fontId="0" fillId="0" borderId="35" xfId="0" applyBorder="1" applyAlignment="1">
      <alignment horizontal="center" vertical="center"/>
    </xf>
    <xf numFmtId="0" fontId="0" fillId="0" borderId="36" xfId="0" applyNumberFormat="1" applyBorder="1" applyAlignment="1">
      <alignment horizontal="left" vertical="center"/>
    </xf>
    <xf numFmtId="43" fontId="0" fillId="0" borderId="37" xfId="0" applyNumberFormat="1" applyBorder="1" applyAlignment="1">
      <alignment horizontal="left" vertical="center"/>
    </xf>
    <xf numFmtId="0" fontId="0" fillId="0" borderId="15" xfId="0" applyBorder="1" applyAlignment="1">
      <alignment horizontal="center" vertical="center"/>
    </xf>
    <xf numFmtId="43" fontId="0" fillId="0" borderId="11" xfId="0" applyNumberFormat="1" applyBorder="1" applyAlignment="1">
      <alignment horizontal="left" vertical="center"/>
    </xf>
    <xf numFmtId="43" fontId="0" fillId="0" borderId="11" xfId="42" applyFont="1" applyBorder="1" applyAlignment="1">
      <alignment horizontal="left" vertical="center"/>
    </xf>
    <xf numFmtId="0" fontId="0" fillId="0" borderId="38" xfId="0" applyBorder="1" applyAlignment="1">
      <alignment horizontal="center" vertical="center"/>
    </xf>
    <xf numFmtId="43" fontId="0" fillId="0" borderId="39" xfId="0" applyNumberFormat="1" applyBorder="1" applyAlignment="1">
      <alignment horizontal="left" vertical="center"/>
    </xf>
    <xf numFmtId="43" fontId="70" fillId="0" borderId="20" xfId="42" applyFont="1" applyFill="1" applyBorder="1" applyAlignment="1">
      <alignment horizontal="left" vertical="center"/>
    </xf>
    <xf numFmtId="43" fontId="68" fillId="0" borderId="10" xfId="44" applyFont="1" applyBorder="1" applyAlignment="1">
      <alignment/>
    </xf>
    <xf numFmtId="43" fontId="74" fillId="0" borderId="10" xfId="44" applyFont="1" applyBorder="1" applyAlignment="1">
      <alignment horizontal="center" vertical="center"/>
    </xf>
    <xf numFmtId="0" fontId="80" fillId="0" borderId="10" xfId="0" applyFont="1" applyFill="1" applyBorder="1" applyAlignment="1">
      <alignment horizontal="center" vertical="center"/>
    </xf>
    <xf numFmtId="0" fontId="80" fillId="0" borderId="10" xfId="0" applyFont="1" applyBorder="1" applyAlignment="1">
      <alignment vertical="center" wrapText="1"/>
    </xf>
    <xf numFmtId="43" fontId="80" fillId="0" borderId="10" xfId="44" applyFont="1" applyBorder="1" applyAlignment="1">
      <alignment horizontal="center" vertical="center"/>
    </xf>
    <xf numFmtId="43" fontId="80" fillId="0" borderId="10" xfId="44" applyFont="1" applyFill="1" applyBorder="1" applyAlignment="1">
      <alignment horizontal="center" vertical="center" wrapText="1"/>
    </xf>
    <xf numFmtId="0" fontId="80" fillId="0" borderId="0" xfId="0" applyFont="1" applyAlignment="1">
      <alignment/>
    </xf>
    <xf numFmtId="0" fontId="80" fillId="0" borderId="0" xfId="0" applyFont="1" applyBorder="1" applyAlignment="1">
      <alignment/>
    </xf>
    <xf numFmtId="0" fontId="80" fillId="0" borderId="0" xfId="0" applyFont="1" applyBorder="1" applyAlignment="1">
      <alignment vertical="center" wrapText="1"/>
    </xf>
    <xf numFmtId="43" fontId="2" fillId="0" borderId="10" xfId="42" applyFont="1" applyFill="1" applyBorder="1" applyAlignment="1" applyProtection="1">
      <alignment horizontal="center" vertical="center"/>
      <protection/>
    </xf>
    <xf numFmtId="43" fontId="0" fillId="0" borderId="10" xfId="44" applyFont="1" applyBorder="1" applyAlignment="1">
      <alignment vertical="center"/>
    </xf>
    <xf numFmtId="0" fontId="0" fillId="0" borderId="0" xfId="0" applyFont="1" applyFill="1" applyAlignment="1">
      <alignment wrapText="1"/>
    </xf>
    <xf numFmtId="43" fontId="0" fillId="0" borderId="10" xfId="42" applyNumberFormat="1" applyFont="1" applyFill="1" applyBorder="1" applyAlignment="1">
      <alignment horizontal="center" vertical="center" wrapText="1"/>
    </xf>
    <xf numFmtId="43" fontId="0" fillId="0" borderId="10" xfId="42" applyFont="1" applyBorder="1" applyAlignment="1">
      <alignment vertical="center" wrapText="1"/>
    </xf>
    <xf numFmtId="43" fontId="0" fillId="0" borderId="10" xfId="42" applyNumberFormat="1" applyFont="1" applyFill="1" applyBorder="1" applyAlignment="1">
      <alignment horizontal="center" vertical="center"/>
    </xf>
    <xf numFmtId="43" fontId="0" fillId="0" borderId="10" xfId="44" applyFont="1" applyBorder="1" applyAlignment="1">
      <alignment/>
    </xf>
    <xf numFmtId="0" fontId="0" fillId="0" borderId="10" xfId="0" applyNumberFormat="1" applyBorder="1" applyAlignment="1">
      <alignment horizontal="left" vertical="center"/>
    </xf>
    <xf numFmtId="0" fontId="0" fillId="0" borderId="0" xfId="0" applyNumberFormat="1" applyBorder="1" applyAlignment="1">
      <alignment horizontal="left"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0" fillId="0" borderId="41" xfId="0" applyNumberFormat="1" applyBorder="1" applyAlignment="1">
      <alignment horizontal="left" vertic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2" fillId="0" borderId="19" xfId="0" applyFont="1" applyBorder="1" applyAlignment="1">
      <alignment horizontal="center" vertical="center"/>
    </xf>
    <xf numFmtId="0" fontId="0" fillId="0" borderId="20" xfId="0" applyNumberFormat="1" applyBorder="1" applyAlignment="1">
      <alignment horizontal="left" vertical="center"/>
    </xf>
    <xf numFmtId="0" fontId="10" fillId="33" borderId="15" xfId="0" applyFont="1" applyFill="1" applyBorder="1" applyAlignment="1">
      <alignment horizontal="right" vertical="center" wrapText="1"/>
    </xf>
    <xf numFmtId="0" fontId="10" fillId="33" borderId="0" xfId="0" applyFont="1" applyFill="1" applyBorder="1" applyAlignment="1">
      <alignment horizontal="right" vertical="center" wrapText="1"/>
    </xf>
    <xf numFmtId="0" fontId="2" fillId="0" borderId="20" xfId="0" applyFont="1" applyBorder="1" applyAlignment="1">
      <alignment horizontal="center" vertical="center"/>
    </xf>
    <xf numFmtId="0" fontId="14" fillId="0" borderId="21" xfId="0" applyFont="1" applyBorder="1" applyAlignment="1">
      <alignment horizontal="center" vertical="center"/>
    </xf>
    <xf numFmtId="0" fontId="2" fillId="0" borderId="20" xfId="0" applyFont="1" applyFill="1" applyBorder="1" applyAlignment="1">
      <alignment horizontal="center" vertical="center"/>
    </xf>
    <xf numFmtId="0" fontId="40" fillId="0" borderId="21" xfId="0" applyFont="1" applyFill="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40" fillId="0" borderId="43"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24"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BOQPRE~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3">
      <selection activeCell="B19" sqref="B19:C19"/>
    </sheetView>
  </sheetViews>
  <sheetFormatPr defaultColWidth="9.140625" defaultRowHeight="12.75"/>
  <cols>
    <col min="2" max="2" width="8.00390625" style="0" customWidth="1"/>
    <col min="3" max="3" width="45.7109375" style="0" customWidth="1"/>
    <col min="4" max="4" width="19.8515625" style="0" customWidth="1"/>
    <col min="5" max="5" width="10.8515625" style="0" customWidth="1"/>
    <col min="6" max="6" width="15.421875" style="180" customWidth="1"/>
    <col min="7" max="7" width="16.8515625" style="0" customWidth="1"/>
  </cols>
  <sheetData>
    <row r="1" spans="1:4" ht="20.25">
      <c r="A1" s="245" t="s">
        <v>420</v>
      </c>
      <c r="B1" s="246"/>
      <c r="C1" s="246"/>
      <c r="D1" s="247"/>
    </row>
    <row r="2" spans="1:4" ht="15.75">
      <c r="A2" s="248" t="s">
        <v>342</v>
      </c>
      <c r="B2" s="249"/>
      <c r="C2" s="249"/>
      <c r="D2" s="250"/>
    </row>
    <row r="3" spans="1:4" ht="15.75">
      <c r="A3" s="248" t="s">
        <v>96</v>
      </c>
      <c r="B3" s="249"/>
      <c r="C3" s="249"/>
      <c r="D3" s="250"/>
    </row>
    <row r="4" spans="1:4" ht="12.75">
      <c r="A4" s="192"/>
      <c r="B4" s="193"/>
      <c r="C4" s="193"/>
      <c r="D4" s="194"/>
    </row>
    <row r="5" spans="1:4" ht="12.75">
      <c r="A5" s="192"/>
      <c r="B5" s="193"/>
      <c r="C5" s="193"/>
      <c r="D5" s="194"/>
    </row>
    <row r="6" spans="1:4" ht="21.75" customHeight="1">
      <c r="A6" s="195" t="s">
        <v>0</v>
      </c>
      <c r="B6" s="251" t="s">
        <v>56</v>
      </c>
      <c r="C6" s="251"/>
      <c r="D6" s="196" t="s">
        <v>57</v>
      </c>
    </row>
    <row r="7" spans="1:7" ht="24.75" customHeight="1">
      <c r="A7" s="197" t="s">
        <v>7</v>
      </c>
      <c r="B7" s="252" t="str">
        <f>BOQ!A66</f>
        <v>TOTAL OF BILL NO. 01 (PRELIMINARIES)</v>
      </c>
      <c r="C7" s="252"/>
      <c r="D7" s="198">
        <f>BOQ!I66</f>
        <v>0</v>
      </c>
      <c r="E7" s="3"/>
      <c r="G7" s="3"/>
    </row>
    <row r="8" spans="1:7" ht="24.75" customHeight="1">
      <c r="A8" s="199" t="s">
        <v>37</v>
      </c>
      <c r="B8" s="237" t="str">
        <f>BOQ!A113</f>
        <v>TOTAL OF BILL NO. 02 (GROUND WORKS)</v>
      </c>
      <c r="C8" s="237"/>
      <c r="D8" s="200">
        <f>BOQ!I113</f>
        <v>0</v>
      </c>
      <c r="E8" s="3"/>
      <c r="G8" s="3"/>
    </row>
    <row r="9" spans="1:7" ht="24.75" customHeight="1">
      <c r="A9" s="199" t="s">
        <v>38</v>
      </c>
      <c r="B9" s="237" t="str">
        <f>BOQ!A550</f>
        <v>TOTAL OF BILL NO. 03 (CONCRETE WORKS)</v>
      </c>
      <c r="C9" s="237"/>
      <c r="D9" s="200">
        <f>BOQ!I550</f>
        <v>0</v>
      </c>
      <c r="E9" s="3"/>
      <c r="G9" s="3"/>
    </row>
    <row r="10" spans="1:7" ht="24.75" customHeight="1">
      <c r="A10" s="199" t="s">
        <v>39</v>
      </c>
      <c r="B10" s="237" t="str">
        <f>BOQ!A636</f>
        <v>TOTAL OF BILL NO. 04 (MASONRY &amp; PLASTERING WORKS)</v>
      </c>
      <c r="C10" s="237"/>
      <c r="D10" s="200">
        <f>BOQ!I636</f>
        <v>0</v>
      </c>
      <c r="E10" s="3"/>
      <c r="G10" s="3"/>
    </row>
    <row r="11" spans="1:7" ht="24.75" customHeight="1">
      <c r="A11" s="199" t="s">
        <v>40</v>
      </c>
      <c r="B11" s="237" t="str">
        <f>BOQ!A693</f>
        <v>TOTAL OF BILL NO. 05 (CEILING WORKS)</v>
      </c>
      <c r="C11" s="237"/>
      <c r="D11" s="200">
        <f>BOQ!I693</f>
        <v>0</v>
      </c>
      <c r="E11" s="3"/>
      <c r="G11" s="3"/>
    </row>
    <row r="12" spans="1:7" ht="24.75" customHeight="1">
      <c r="A12" s="199" t="s">
        <v>41</v>
      </c>
      <c r="B12" s="237" t="str">
        <f>BOQ!A743</f>
        <v>TOTAL OF BILL NO. 06 (TILING WORKS)</v>
      </c>
      <c r="C12" s="237"/>
      <c r="D12" s="200">
        <f>BOQ!I743</f>
        <v>0</v>
      </c>
      <c r="E12" s="3"/>
      <c r="G12" s="3"/>
    </row>
    <row r="13" spans="1:7" ht="24.75" customHeight="1">
      <c r="A13" s="199" t="s">
        <v>42</v>
      </c>
      <c r="B13" s="237" t="str">
        <f>BOQ!A793</f>
        <v>TOTAL OF BILL NO. 07 (PAINTING WORKS)</v>
      </c>
      <c r="C13" s="237"/>
      <c r="D13" s="201">
        <f>BOQ!I793</f>
        <v>0</v>
      </c>
      <c r="E13" s="3"/>
      <c r="G13" s="3"/>
    </row>
    <row r="14" spans="1:7" ht="24.75" customHeight="1">
      <c r="A14" s="199" t="s">
        <v>43</v>
      </c>
      <c r="B14" s="237" t="str">
        <f>BOQ!A841</f>
        <v>TOTAL OF BILL NO. 08 (DOORS &amp; WINDOWS WORKS)</v>
      </c>
      <c r="C14" s="237"/>
      <c r="D14" s="200">
        <f>BOQ!I841</f>
        <v>0</v>
      </c>
      <c r="E14" s="3"/>
      <c r="G14" s="3"/>
    </row>
    <row r="15" spans="1:7" ht="24.75" customHeight="1">
      <c r="A15" s="199" t="s">
        <v>44</v>
      </c>
      <c r="B15" s="237" t="str">
        <f>BOQ!A899</f>
        <v>TOTAL OF BILL NO. 09 (METAL WORKS)</v>
      </c>
      <c r="C15" s="237"/>
      <c r="D15" s="200">
        <f>BOQ!I899</f>
        <v>0</v>
      </c>
      <c r="E15" s="3"/>
      <c r="G15" s="3"/>
    </row>
    <row r="16" spans="1:7" ht="24.75" customHeight="1">
      <c r="A16" s="199" t="s">
        <v>45</v>
      </c>
      <c r="B16" s="237" t="str">
        <f>BOQ!A940</f>
        <v>TOTAL OF BILL NO. 10 (HYDRAULICS AND DRAINAGE)</v>
      </c>
      <c r="C16" s="237"/>
      <c r="D16" s="200">
        <f>BOQ!I940</f>
        <v>0</v>
      </c>
      <c r="E16" s="3"/>
      <c r="G16" s="3"/>
    </row>
    <row r="17" spans="1:7" ht="24.75" customHeight="1">
      <c r="A17" s="199" t="s">
        <v>46</v>
      </c>
      <c r="B17" s="237" t="str">
        <f>BOQ!A1056</f>
        <v>TOTAL OF BILL NO. 11 (ELECTRICAL INSTALLATIONS)</v>
      </c>
      <c r="C17" s="237"/>
      <c r="D17" s="200">
        <f>BOQ!I1056</f>
        <v>0</v>
      </c>
      <c r="E17" s="3"/>
      <c r="G17" s="3"/>
    </row>
    <row r="18" spans="1:7" ht="24.75" customHeight="1">
      <c r="A18" s="199" t="s">
        <v>47</v>
      </c>
      <c r="B18" s="237" t="str">
        <f>BOQ!A1104</f>
        <v>TOTAL OF BILL NO. 12 (FIRE FIGHTING SYSTEM)</v>
      </c>
      <c r="C18" s="237"/>
      <c r="D18" s="200">
        <f>BOQ!I1104</f>
        <v>0</v>
      </c>
      <c r="E18" s="3"/>
      <c r="G18" s="3"/>
    </row>
    <row r="19" spans="1:7" ht="24.75" customHeight="1">
      <c r="A19" s="199"/>
      <c r="B19" s="237"/>
      <c r="C19" s="237"/>
      <c r="D19" s="200"/>
      <c r="E19" s="3"/>
      <c r="G19" s="3"/>
    </row>
    <row r="20" spans="1:7" ht="24.75" customHeight="1">
      <c r="A20" s="239" t="s">
        <v>289</v>
      </c>
      <c r="B20" s="240"/>
      <c r="C20" s="240"/>
      <c r="D20" s="202">
        <f>SUM(D7:D19)</f>
        <v>0</v>
      </c>
      <c r="E20" s="3"/>
      <c r="G20" s="3"/>
    </row>
    <row r="21" spans="1:7" ht="24.75" customHeight="1">
      <c r="A21" s="209"/>
      <c r="B21" s="210"/>
      <c r="C21" s="210"/>
      <c r="D21" s="211"/>
      <c r="E21" s="3"/>
      <c r="G21" s="3"/>
    </row>
    <row r="22" spans="1:7" ht="24.75" customHeight="1">
      <c r="A22" s="239" t="s">
        <v>290</v>
      </c>
      <c r="B22" s="240"/>
      <c r="C22" s="240"/>
      <c r="D22" s="202">
        <f>SUM(D20*0.06)</f>
        <v>0</v>
      </c>
      <c r="E22" s="3"/>
      <c r="G22" s="3"/>
    </row>
    <row r="23" spans="1:7" ht="24.75" customHeight="1">
      <c r="A23" s="212"/>
      <c r="B23" s="213"/>
      <c r="C23" s="213"/>
      <c r="D23" s="214"/>
      <c r="E23" s="3"/>
      <c r="G23" s="3"/>
    </row>
    <row r="24" spans="1:7" ht="24.75" customHeight="1">
      <c r="A24" s="215"/>
      <c r="B24" s="238"/>
      <c r="C24" s="238"/>
      <c r="D24" s="216"/>
      <c r="E24" s="3"/>
      <c r="G24" s="3"/>
    </row>
    <row r="25" spans="1:7" ht="24.75" customHeight="1">
      <c r="A25" s="215"/>
      <c r="B25" s="238"/>
      <c r="C25" s="238"/>
      <c r="D25" s="216"/>
      <c r="E25" s="3"/>
      <c r="G25" s="3">
        <v>110.143</v>
      </c>
    </row>
    <row r="26" spans="1:7" ht="24.75" customHeight="1">
      <c r="A26" s="215"/>
      <c r="B26" s="238"/>
      <c r="C26" s="238"/>
      <c r="D26" s="216"/>
      <c r="E26" s="3"/>
      <c r="G26" s="3">
        <v>116.098</v>
      </c>
    </row>
    <row r="27" spans="1:7" ht="24.75" customHeight="1">
      <c r="A27" s="215"/>
      <c r="B27" s="238"/>
      <c r="C27" s="238"/>
      <c r="D27" s="217"/>
      <c r="E27" s="3"/>
      <c r="G27" s="3">
        <v>116.1</v>
      </c>
    </row>
    <row r="28" spans="1:7" ht="24.75" customHeight="1">
      <c r="A28" s="218"/>
      <c r="B28" s="244"/>
      <c r="C28" s="244"/>
      <c r="D28" s="219"/>
      <c r="E28" s="3"/>
      <c r="G28" s="3">
        <v>116.1</v>
      </c>
    </row>
    <row r="29" spans="1:7" ht="27.75" customHeight="1">
      <c r="A29" s="241" t="s">
        <v>86</v>
      </c>
      <c r="B29" s="242"/>
      <c r="C29" s="243"/>
      <c r="D29" s="202">
        <f>SUM(D20+D22)</f>
        <v>0</v>
      </c>
      <c r="E29" s="3"/>
      <c r="G29" s="3">
        <v>116.1</v>
      </c>
    </row>
    <row r="30" spans="1:7" ht="12.75" customHeight="1">
      <c r="A30" s="192"/>
      <c r="B30" s="193"/>
      <c r="C30" s="193"/>
      <c r="D30" s="194"/>
      <c r="E30" s="3"/>
      <c r="G30" s="3">
        <v>116.1</v>
      </c>
    </row>
    <row r="31" spans="1:7" ht="24.75" customHeight="1">
      <c r="A31" s="203"/>
      <c r="B31" s="204"/>
      <c r="C31" s="204"/>
      <c r="D31" s="205"/>
      <c r="E31" s="31"/>
      <c r="G31" s="3">
        <v>12.506</v>
      </c>
    </row>
    <row r="32" spans="1:7" ht="24.75" customHeight="1" thickBot="1">
      <c r="A32" s="206"/>
      <c r="B32" s="207"/>
      <c r="C32" s="207"/>
      <c r="D32" s="208"/>
      <c r="E32" s="31"/>
      <c r="G32" s="3">
        <f>SUM(G25:G31)</f>
        <v>703.147</v>
      </c>
    </row>
    <row r="33" ht="24.75" customHeight="1">
      <c r="G33" s="3">
        <f>G32*10.76</f>
        <v>7565.861720000001</v>
      </c>
    </row>
    <row r="34" ht="12.75">
      <c r="D34" s="32"/>
    </row>
    <row r="35" ht="12.75">
      <c r="D35" s="32"/>
    </row>
    <row r="38" ht="12.75">
      <c r="D38" s="32"/>
    </row>
  </sheetData>
  <sheetProtection/>
  <mergeCells count="25">
    <mergeCell ref="A1:D1"/>
    <mergeCell ref="A2:D2"/>
    <mergeCell ref="A3:D3"/>
    <mergeCell ref="B12:C12"/>
    <mergeCell ref="B6:C6"/>
    <mergeCell ref="B8:C8"/>
    <mergeCell ref="B7:C7"/>
    <mergeCell ref="A29:C29"/>
    <mergeCell ref="B11:C11"/>
    <mergeCell ref="B24:C24"/>
    <mergeCell ref="B26:C26"/>
    <mergeCell ref="B13:C13"/>
    <mergeCell ref="B16:C16"/>
    <mergeCell ref="B17:C17"/>
    <mergeCell ref="B28:C28"/>
    <mergeCell ref="B14:C14"/>
    <mergeCell ref="B25:C25"/>
    <mergeCell ref="B15:C15"/>
    <mergeCell ref="B9:C9"/>
    <mergeCell ref="B10:C10"/>
    <mergeCell ref="B18:C18"/>
    <mergeCell ref="B27:C27"/>
    <mergeCell ref="B19:C19"/>
    <mergeCell ref="A20:C20"/>
    <mergeCell ref="A22:C22"/>
  </mergeCells>
  <printOptions/>
  <pageMargins left="0.75" right="0.75" top="0.75" bottom="0.75" header="0.5" footer="0.5"/>
  <pageSetup horizontalDpi="300" verticalDpi="300" orientation="portrait" paperSize="9" r:id="rId1"/>
  <headerFooter alignWithMargins="0">
    <oddHeader>&amp;L&amp;8BOQ - HEALTH CARE CENTER AT GA.VILLINGILI - CONSTRUCTION OF PHASE - I (02 STOREY) OF 04 STOREY - STRUCTURE &amp; FINISHING&amp;R&amp;8SUMMARY</oddHeader>
    <oddFooter>&amp;L&amp;8ARCHENG STUDIO&amp;R&amp;8BY : THANA</oddFoot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F21" sqref="F21"/>
    </sheetView>
  </sheetViews>
  <sheetFormatPr defaultColWidth="9.140625" defaultRowHeight="12.75"/>
  <cols>
    <col min="1" max="1" width="10.140625" style="11" bestFit="1" customWidth="1"/>
    <col min="2" max="2" width="31.140625" style="11" customWidth="1"/>
    <col min="3" max="16384" width="9.140625" style="11" customWidth="1"/>
  </cols>
  <sheetData>
    <row r="1" spans="1:7" ht="12.75">
      <c r="A1" s="8"/>
      <c r="B1" s="9"/>
      <c r="C1" s="9"/>
      <c r="D1" s="9"/>
      <c r="E1" s="9"/>
      <c r="F1" s="9"/>
      <c r="G1" s="10"/>
    </row>
    <row r="2" spans="1:7" ht="12.75">
      <c r="A2" s="12"/>
      <c r="B2" s="13"/>
      <c r="C2" s="13"/>
      <c r="D2" s="13"/>
      <c r="E2" s="13"/>
      <c r="F2" s="13"/>
      <c r="G2" s="14"/>
    </row>
    <row r="3" spans="1:7" ht="18">
      <c r="A3" s="12"/>
      <c r="B3" s="13"/>
      <c r="C3" s="13"/>
      <c r="D3" s="13"/>
      <c r="E3" s="15"/>
      <c r="F3" s="13"/>
      <c r="G3" s="16"/>
    </row>
    <row r="4" spans="1:7" ht="18">
      <c r="A4" s="12"/>
      <c r="B4" s="13"/>
      <c r="C4" s="13"/>
      <c r="D4" s="13"/>
      <c r="E4" s="13"/>
      <c r="F4" s="13"/>
      <c r="G4" s="16"/>
    </row>
    <row r="5" spans="1:7" ht="12.75">
      <c r="A5" s="12"/>
      <c r="B5" s="4"/>
      <c r="C5" s="13"/>
      <c r="D5" s="13"/>
      <c r="E5" s="13"/>
      <c r="F5" s="13"/>
      <c r="G5" s="14"/>
    </row>
    <row r="6" spans="1:7" ht="26.25">
      <c r="A6" s="12"/>
      <c r="B6" s="5"/>
      <c r="C6" s="13"/>
      <c r="D6" s="13"/>
      <c r="E6" s="13"/>
      <c r="F6" s="17" t="s">
        <v>87</v>
      </c>
      <c r="G6" s="18"/>
    </row>
    <row r="7" spans="1:7" ht="20.25">
      <c r="A7" s="12"/>
      <c r="B7" s="5"/>
      <c r="C7" s="13"/>
      <c r="D7" s="13"/>
      <c r="E7" s="13"/>
      <c r="F7" s="19"/>
      <c r="G7" s="18"/>
    </row>
    <row r="8" spans="1:7" ht="12.75">
      <c r="A8" s="12"/>
      <c r="B8" s="13"/>
      <c r="C8" s="13"/>
      <c r="D8" s="13"/>
      <c r="E8" s="13"/>
      <c r="G8" s="6"/>
    </row>
    <row r="9" spans="1:7" ht="18">
      <c r="A9" s="12"/>
      <c r="B9" s="13"/>
      <c r="C9" s="13"/>
      <c r="D9" s="13"/>
      <c r="E9" s="13"/>
      <c r="F9" s="20" t="s">
        <v>421</v>
      </c>
      <c r="G9" s="6"/>
    </row>
    <row r="10" spans="1:7" ht="53.25" customHeight="1">
      <c r="A10" s="253" t="s">
        <v>343</v>
      </c>
      <c r="B10" s="254"/>
      <c r="C10" s="254"/>
      <c r="D10" s="254"/>
      <c r="E10" s="254"/>
      <c r="F10" s="254"/>
      <c r="G10" s="6"/>
    </row>
    <row r="11" spans="1:7" ht="20.25">
      <c r="A11" s="12"/>
      <c r="B11" s="13"/>
      <c r="C11" s="13"/>
      <c r="D11" s="13"/>
      <c r="E11" s="13"/>
      <c r="F11" s="19"/>
      <c r="G11" s="6"/>
    </row>
    <row r="12" spans="1:7" ht="12.75">
      <c r="A12" s="12"/>
      <c r="B12" s="13"/>
      <c r="C12" s="13"/>
      <c r="D12" s="13"/>
      <c r="E12" s="13"/>
      <c r="G12" s="14"/>
    </row>
    <row r="13" spans="1:7" ht="12.75">
      <c r="A13" s="12"/>
      <c r="B13" s="13"/>
      <c r="C13" s="13"/>
      <c r="D13" s="13"/>
      <c r="E13" s="13"/>
      <c r="G13" s="14"/>
    </row>
    <row r="14" spans="1:7" ht="15">
      <c r="A14" s="12"/>
      <c r="B14" s="13"/>
      <c r="C14" s="13"/>
      <c r="D14" s="13"/>
      <c r="E14" s="13"/>
      <c r="F14" s="26" t="s">
        <v>291</v>
      </c>
      <c r="G14" s="14"/>
    </row>
    <row r="15" spans="1:7" ht="12.75">
      <c r="A15" s="12"/>
      <c r="B15" s="13"/>
      <c r="C15" s="13"/>
      <c r="D15" s="13"/>
      <c r="E15" s="13"/>
      <c r="F15" s="13"/>
      <c r="G15" s="14"/>
    </row>
    <row r="16" spans="1:7" ht="12.75">
      <c r="A16" s="12"/>
      <c r="B16" s="13"/>
      <c r="C16" s="13"/>
      <c r="D16" s="13"/>
      <c r="E16" s="13"/>
      <c r="F16" s="13"/>
      <c r="G16" s="14"/>
    </row>
    <row r="17" spans="1:7" ht="12.75">
      <c r="A17" s="12"/>
      <c r="B17" s="13"/>
      <c r="C17" s="13"/>
      <c r="D17" s="13"/>
      <c r="E17" s="13"/>
      <c r="F17" s="13"/>
      <c r="G17" s="14"/>
    </row>
    <row r="18" spans="1:7" ht="12.75">
      <c r="A18" s="12"/>
      <c r="B18" s="13"/>
      <c r="C18" s="13"/>
      <c r="D18" s="13"/>
      <c r="E18" s="13"/>
      <c r="F18" s="13"/>
      <c r="G18" s="14"/>
    </row>
    <row r="19" spans="1:7" ht="12.75">
      <c r="A19" s="12"/>
      <c r="B19" s="13"/>
      <c r="C19" s="13"/>
      <c r="D19" s="13"/>
      <c r="E19" s="13"/>
      <c r="F19" s="13"/>
      <c r="G19" s="14"/>
    </row>
    <row r="20" spans="1:7" ht="18">
      <c r="A20" s="12"/>
      <c r="B20" s="13"/>
      <c r="C20" s="15"/>
      <c r="D20" s="13"/>
      <c r="E20" s="20"/>
      <c r="F20" s="13"/>
      <c r="G20" s="14"/>
    </row>
    <row r="21" spans="1:7" ht="18">
      <c r="A21" s="12"/>
      <c r="B21" s="13"/>
      <c r="C21" s="13"/>
      <c r="D21" s="13"/>
      <c r="E21" s="20"/>
      <c r="F21" s="13"/>
      <c r="G21" s="14"/>
    </row>
    <row r="22" spans="1:7" ht="12.75">
      <c r="A22" s="12"/>
      <c r="B22" s="13"/>
      <c r="C22" s="13"/>
      <c r="D22" s="13"/>
      <c r="E22" s="13"/>
      <c r="F22" s="13"/>
      <c r="G22" s="14"/>
    </row>
    <row r="23" spans="1:7" ht="12.75">
      <c r="A23" s="12"/>
      <c r="B23" s="13"/>
      <c r="C23" s="13"/>
      <c r="D23" s="13"/>
      <c r="E23" s="21"/>
      <c r="F23" s="13"/>
      <c r="G23" s="14"/>
    </row>
    <row r="24" spans="1:7" ht="12.75">
      <c r="A24" s="12"/>
      <c r="B24" s="13"/>
      <c r="C24" s="13"/>
      <c r="D24" s="13"/>
      <c r="E24" s="7"/>
      <c r="F24" s="13"/>
      <c r="G24" s="14"/>
    </row>
    <row r="25" spans="1:7" ht="12.75">
      <c r="A25" s="12"/>
      <c r="B25" s="13"/>
      <c r="C25" s="13"/>
      <c r="D25" s="13"/>
      <c r="E25" s="13"/>
      <c r="F25" s="13"/>
      <c r="G25" s="14"/>
    </row>
    <row r="26" spans="1:7" ht="12.75">
      <c r="A26" s="12"/>
      <c r="B26" s="13"/>
      <c r="C26" s="13"/>
      <c r="D26" s="13"/>
      <c r="E26" s="13"/>
      <c r="F26" s="13"/>
      <c r="G26" s="14"/>
    </row>
    <row r="27" spans="1:7" ht="12.75">
      <c r="A27" s="12"/>
      <c r="B27" s="13"/>
      <c r="C27" s="13"/>
      <c r="D27" s="13"/>
      <c r="E27" s="13"/>
      <c r="F27" s="13"/>
      <c r="G27" s="14"/>
    </row>
    <row r="28" spans="1:7" ht="12.75">
      <c r="A28" s="12"/>
      <c r="B28" s="13"/>
      <c r="C28" s="13"/>
      <c r="D28" s="13"/>
      <c r="E28" s="13"/>
      <c r="F28" s="13"/>
      <c r="G28" s="14"/>
    </row>
    <row r="29" spans="1:7" ht="12.75">
      <c r="A29" s="12"/>
      <c r="B29" s="13"/>
      <c r="C29" s="13"/>
      <c r="D29" s="13"/>
      <c r="E29" s="13"/>
      <c r="F29" s="13"/>
      <c r="G29" s="14"/>
    </row>
    <row r="30" spans="1:7" ht="12.75">
      <c r="A30" s="12"/>
      <c r="B30" s="13"/>
      <c r="C30" s="13"/>
      <c r="D30" s="13"/>
      <c r="E30" s="13"/>
      <c r="F30" s="13"/>
      <c r="G30" s="14"/>
    </row>
    <row r="31" spans="1:7" ht="12.75">
      <c r="A31" s="12"/>
      <c r="B31" s="13"/>
      <c r="C31" s="13"/>
      <c r="D31" s="13"/>
      <c r="E31" s="13"/>
      <c r="F31" s="13"/>
      <c r="G31" s="14"/>
    </row>
    <row r="32" spans="1:7" ht="12.75">
      <c r="A32" s="12"/>
      <c r="B32" s="13"/>
      <c r="C32" s="13"/>
      <c r="D32" s="13"/>
      <c r="E32" s="13"/>
      <c r="F32" s="13"/>
      <c r="G32" s="14"/>
    </row>
    <row r="33" spans="1:7" ht="12.75">
      <c r="A33" s="12"/>
      <c r="B33" s="13"/>
      <c r="C33" s="13"/>
      <c r="D33" s="13"/>
      <c r="E33" s="13"/>
      <c r="F33" s="13"/>
      <c r="G33" s="14"/>
    </row>
    <row r="34" spans="1:7" ht="12.75">
      <c r="A34" s="12"/>
      <c r="B34" s="13"/>
      <c r="C34" s="13"/>
      <c r="D34" s="13"/>
      <c r="E34" s="13"/>
      <c r="F34" s="13"/>
      <c r="G34" s="14"/>
    </row>
    <row r="35" spans="1:7" ht="12.75">
      <c r="A35" s="12"/>
      <c r="B35" s="13"/>
      <c r="C35" s="13"/>
      <c r="D35" s="13"/>
      <c r="E35" s="13"/>
      <c r="F35" s="13"/>
      <c r="G35" s="14"/>
    </row>
    <row r="36" spans="1:7" ht="12.75">
      <c r="A36" s="12"/>
      <c r="B36" s="13"/>
      <c r="C36" s="13"/>
      <c r="D36" s="13"/>
      <c r="E36" s="13"/>
      <c r="F36" s="13"/>
      <c r="G36" s="14"/>
    </row>
    <row r="37" spans="1:7" ht="12.75">
      <c r="A37" s="12"/>
      <c r="B37" s="13"/>
      <c r="C37" s="13"/>
      <c r="D37" s="13"/>
      <c r="E37" s="13"/>
      <c r="F37" s="13"/>
      <c r="G37" s="14"/>
    </row>
    <row r="38" spans="1:7" ht="12.75">
      <c r="A38" s="12"/>
      <c r="B38" s="13"/>
      <c r="C38" s="13"/>
      <c r="D38" s="13"/>
      <c r="E38" s="13"/>
      <c r="F38" s="13"/>
      <c r="G38" s="14"/>
    </row>
    <row r="39" spans="1:7" ht="12.75">
      <c r="A39" s="12"/>
      <c r="B39" s="13"/>
      <c r="C39" s="13"/>
      <c r="D39" s="13"/>
      <c r="E39" s="13"/>
      <c r="F39" s="13"/>
      <c r="G39" s="14"/>
    </row>
    <row r="40" spans="1:7" ht="12.75">
      <c r="A40" s="12"/>
      <c r="B40" s="13"/>
      <c r="C40" s="13"/>
      <c r="D40" s="13"/>
      <c r="E40" s="13"/>
      <c r="F40" s="13"/>
      <c r="G40" s="14"/>
    </row>
    <row r="41" spans="1:7" ht="12.75">
      <c r="A41" s="12"/>
      <c r="B41" s="13"/>
      <c r="C41" s="13"/>
      <c r="D41" s="13"/>
      <c r="E41" s="13"/>
      <c r="F41" s="13"/>
      <c r="G41" s="14"/>
    </row>
    <row r="42" spans="1:10" ht="12.75">
      <c r="A42" s="12"/>
      <c r="B42" s="13"/>
      <c r="C42" s="13"/>
      <c r="D42" s="13"/>
      <c r="E42" s="13"/>
      <c r="F42" s="13"/>
      <c r="G42" s="14"/>
      <c r="J42" s="22"/>
    </row>
    <row r="43" spans="1:10" ht="12.75">
      <c r="A43" s="12"/>
      <c r="B43" s="13"/>
      <c r="C43" s="13"/>
      <c r="D43" s="13"/>
      <c r="E43" s="13"/>
      <c r="F43" s="13"/>
      <c r="G43" s="14"/>
      <c r="J43" s="22"/>
    </row>
    <row r="44" spans="1:10" ht="12.75">
      <c r="A44" s="12"/>
      <c r="B44" s="13"/>
      <c r="C44" s="13"/>
      <c r="D44" s="13"/>
      <c r="E44" s="13"/>
      <c r="F44" s="13"/>
      <c r="G44" s="14"/>
      <c r="J44" s="22"/>
    </row>
    <row r="45" spans="1:10" ht="12.75">
      <c r="A45" s="12"/>
      <c r="B45" s="13"/>
      <c r="C45" s="13"/>
      <c r="D45" s="13"/>
      <c r="E45" s="13"/>
      <c r="F45" s="13"/>
      <c r="G45" s="14"/>
      <c r="J45" s="22"/>
    </row>
    <row r="46" spans="1:7" ht="18" customHeight="1" thickBot="1">
      <c r="A46" s="23"/>
      <c r="B46" s="24"/>
      <c r="C46" s="24"/>
      <c r="D46" s="24"/>
      <c r="E46" s="24"/>
      <c r="F46" s="24"/>
      <c r="G46" s="25"/>
    </row>
  </sheetData>
  <sheetProtection selectLockedCells="1"/>
  <mergeCells count="1">
    <mergeCell ref="A10:F10"/>
  </mergeCells>
  <printOptions/>
  <pageMargins left="0.75" right="0.75" top="1" bottom="1" header="0.5" footer="0.5"/>
  <pageSetup horizontalDpi="600" verticalDpi="600" orientation="portrait" r:id="rId1"/>
  <headerFooter alignWithMargins="0">
    <oddFooter>&amp;L&amp;"Arial,Italic"ArchEng studio&amp;R&amp;"Arial,Italic"by : tp</oddFooter>
  </headerFooter>
</worksheet>
</file>

<file path=xl/worksheets/sheet3.xml><?xml version="1.0" encoding="utf-8"?>
<worksheet xmlns="http://schemas.openxmlformats.org/spreadsheetml/2006/main" xmlns:r="http://schemas.openxmlformats.org/officeDocument/2006/relationships">
  <dimension ref="A1:U1106"/>
  <sheetViews>
    <sheetView showGridLines="0" tabSelected="1" view="pageBreakPreview" zoomScaleSheetLayoutView="100" zoomScalePageLayoutView="0" workbookViewId="0" topLeftCell="A1">
      <pane ySplit="1" topLeftCell="A1081" activePane="bottomLeft" state="frozen"/>
      <selection pane="topLeft" activeCell="B409" sqref="B409"/>
      <selection pane="bottomLeft" activeCell="H1101" sqref="H1101"/>
    </sheetView>
  </sheetViews>
  <sheetFormatPr defaultColWidth="9.140625" defaultRowHeight="12.75"/>
  <cols>
    <col min="1" max="1" width="7.00390625" style="56" customWidth="1"/>
    <col min="2" max="2" width="33.421875" style="80" customWidth="1"/>
    <col min="3" max="3" width="10.7109375" style="34" customWidth="1"/>
    <col min="4" max="4" width="7.00390625" style="1" customWidth="1"/>
    <col min="5" max="9" width="12.7109375" style="30" customWidth="1"/>
    <col min="10" max="10" width="7.00390625" style="28" bestFit="1" customWidth="1"/>
    <col min="11" max="11" width="84.57421875" style="69" customWidth="1"/>
    <col min="12" max="12" width="12.8515625" style="69" bestFit="1" customWidth="1"/>
    <col min="13" max="16" width="12.00390625" style="69" bestFit="1" customWidth="1"/>
    <col min="17" max="17" width="4.00390625" style="69" bestFit="1" customWidth="1"/>
    <col min="18" max="19" width="3.00390625" style="69" bestFit="1" customWidth="1"/>
    <col min="20" max="21" width="9.140625" style="69" customWidth="1"/>
    <col min="22" max="16384" width="9.140625" style="28" customWidth="1"/>
  </cols>
  <sheetData>
    <row r="1" spans="1:21" s="65" customFormat="1" ht="41.25" customHeight="1">
      <c r="A1" s="63" t="s">
        <v>0</v>
      </c>
      <c r="B1" s="64" t="s">
        <v>1</v>
      </c>
      <c r="C1" s="39" t="s">
        <v>3</v>
      </c>
      <c r="D1" s="64" t="s">
        <v>2</v>
      </c>
      <c r="E1" s="121" t="s">
        <v>82</v>
      </c>
      <c r="F1" s="121" t="s">
        <v>83</v>
      </c>
      <c r="G1" s="121" t="s">
        <v>84</v>
      </c>
      <c r="H1" s="121" t="s">
        <v>85</v>
      </c>
      <c r="I1" s="121" t="s">
        <v>88</v>
      </c>
      <c r="K1" s="62"/>
      <c r="L1" s="62"/>
      <c r="M1" s="62"/>
      <c r="N1" s="62"/>
      <c r="O1" s="62"/>
      <c r="P1" s="62"/>
      <c r="Q1" s="62"/>
      <c r="R1" s="62"/>
      <c r="S1" s="62"/>
      <c r="T1" s="62"/>
      <c r="U1" s="62"/>
    </row>
    <row r="2" spans="1:9" ht="12.75">
      <c r="A2" s="66"/>
      <c r="B2" s="67"/>
      <c r="C2" s="40"/>
      <c r="D2" s="167"/>
      <c r="E2" s="68"/>
      <c r="F2" s="68"/>
      <c r="G2" s="68"/>
      <c r="H2" s="68"/>
      <c r="I2" s="68"/>
    </row>
    <row r="3" spans="1:9" ht="12.75">
      <c r="A3" s="70"/>
      <c r="B3" s="71" t="s">
        <v>4</v>
      </c>
      <c r="C3" s="41"/>
      <c r="D3" s="2"/>
      <c r="E3" s="29"/>
      <c r="F3" s="29"/>
      <c r="G3" s="29"/>
      <c r="H3" s="29"/>
      <c r="I3" s="29"/>
    </row>
    <row r="4" spans="1:9" ht="12.75">
      <c r="A4" s="70"/>
      <c r="B4" s="71" t="s">
        <v>5</v>
      </c>
      <c r="C4" s="41"/>
      <c r="D4" s="2"/>
      <c r="E4" s="29"/>
      <c r="F4" s="29"/>
      <c r="G4" s="29"/>
      <c r="H4" s="29"/>
      <c r="I4" s="29"/>
    </row>
    <row r="5" spans="1:9" ht="12.75">
      <c r="A5" s="70"/>
      <c r="B5" s="60"/>
      <c r="C5" s="41"/>
      <c r="D5" s="2"/>
      <c r="E5" s="29"/>
      <c r="F5" s="29"/>
      <c r="G5" s="29"/>
      <c r="H5" s="29"/>
      <c r="I5" s="29"/>
    </row>
    <row r="6" spans="1:9" ht="12.75">
      <c r="A6" s="70">
        <v>1.1</v>
      </c>
      <c r="B6" s="72" t="s">
        <v>6</v>
      </c>
      <c r="C6" s="41"/>
      <c r="D6" s="2"/>
      <c r="E6" s="29"/>
      <c r="F6" s="29"/>
      <c r="G6" s="29"/>
      <c r="H6" s="29"/>
      <c r="I6" s="29"/>
    </row>
    <row r="7" spans="1:9" ht="12.75">
      <c r="A7" s="70" t="s">
        <v>7</v>
      </c>
      <c r="B7" s="73" t="s">
        <v>8</v>
      </c>
      <c r="C7" s="41"/>
      <c r="D7" s="2"/>
      <c r="E7" s="29"/>
      <c r="F7" s="29"/>
      <c r="G7" s="29"/>
      <c r="H7" s="29"/>
      <c r="I7" s="29"/>
    </row>
    <row r="8" spans="1:9" ht="12.75">
      <c r="A8" s="70"/>
      <c r="B8" s="60" t="s">
        <v>9</v>
      </c>
      <c r="C8" s="41"/>
      <c r="D8" s="2"/>
      <c r="E8" s="29"/>
      <c r="F8" s="29"/>
      <c r="G8" s="29"/>
      <c r="H8" s="29"/>
      <c r="I8" s="29"/>
    </row>
    <row r="9" spans="1:9" ht="12.75">
      <c r="A9" s="70"/>
      <c r="B9" s="60" t="s">
        <v>10</v>
      </c>
      <c r="C9" s="41"/>
      <c r="D9" s="2"/>
      <c r="E9" s="29"/>
      <c r="F9" s="29"/>
      <c r="G9" s="29"/>
      <c r="H9" s="29"/>
      <c r="I9" s="29"/>
    </row>
    <row r="10" spans="1:9" ht="12.75">
      <c r="A10" s="70"/>
      <c r="B10" s="60" t="s">
        <v>11</v>
      </c>
      <c r="C10" s="41"/>
      <c r="D10" s="2"/>
      <c r="E10" s="29"/>
      <c r="F10" s="29"/>
      <c r="G10" s="29"/>
      <c r="H10" s="29"/>
      <c r="I10" s="29"/>
    </row>
    <row r="11" spans="1:9" ht="12.75">
      <c r="A11" s="70"/>
      <c r="B11" s="60" t="s">
        <v>12</v>
      </c>
      <c r="C11" s="41"/>
      <c r="D11" s="2"/>
      <c r="E11" s="29"/>
      <c r="F11" s="29"/>
      <c r="G11" s="29"/>
      <c r="H11" s="29"/>
      <c r="I11" s="29"/>
    </row>
    <row r="12" spans="1:9" ht="12.75">
      <c r="A12" s="70"/>
      <c r="B12" s="60" t="s">
        <v>13</v>
      </c>
      <c r="C12" s="41"/>
      <c r="D12" s="2"/>
      <c r="E12" s="29"/>
      <c r="F12" s="29"/>
      <c r="G12" s="29"/>
      <c r="H12" s="29"/>
      <c r="I12" s="29"/>
    </row>
    <row r="13" spans="1:9" ht="12.75">
      <c r="A13" s="70"/>
      <c r="B13" s="60" t="s">
        <v>14</v>
      </c>
      <c r="C13" s="41"/>
      <c r="D13" s="2"/>
      <c r="E13" s="29"/>
      <c r="F13" s="29"/>
      <c r="G13" s="29"/>
      <c r="H13" s="29"/>
      <c r="I13" s="29"/>
    </row>
    <row r="14" spans="1:9" ht="12.75">
      <c r="A14" s="70"/>
      <c r="B14" s="60" t="s">
        <v>15</v>
      </c>
      <c r="C14" s="41"/>
      <c r="D14" s="2"/>
      <c r="E14" s="29"/>
      <c r="F14" s="29"/>
      <c r="G14" s="29"/>
      <c r="H14" s="29"/>
      <c r="I14" s="29"/>
    </row>
    <row r="15" spans="1:9" ht="12.75">
      <c r="A15" s="70"/>
      <c r="B15" s="60" t="s">
        <v>16</v>
      </c>
      <c r="C15" s="41"/>
      <c r="D15" s="2"/>
      <c r="E15" s="29"/>
      <c r="F15" s="29"/>
      <c r="G15" s="29"/>
      <c r="H15" s="29"/>
      <c r="I15" s="29"/>
    </row>
    <row r="16" spans="1:9" ht="12.75">
      <c r="A16" s="70"/>
      <c r="B16" s="60" t="s">
        <v>17</v>
      </c>
      <c r="C16" s="41"/>
      <c r="D16" s="2"/>
      <c r="E16" s="29"/>
      <c r="F16" s="29"/>
      <c r="G16" s="29"/>
      <c r="H16" s="29"/>
      <c r="I16" s="29"/>
    </row>
    <row r="17" spans="1:9" ht="12.75">
      <c r="A17" s="70"/>
      <c r="B17" s="60" t="s">
        <v>18</v>
      </c>
      <c r="C17" s="41"/>
      <c r="D17" s="2"/>
      <c r="E17" s="29"/>
      <c r="F17" s="29"/>
      <c r="G17" s="29"/>
      <c r="H17" s="29"/>
      <c r="I17" s="29"/>
    </row>
    <row r="18" spans="1:9" ht="12.75">
      <c r="A18" s="70"/>
      <c r="B18" s="60" t="s">
        <v>19</v>
      </c>
      <c r="C18" s="41"/>
      <c r="D18" s="2"/>
      <c r="E18" s="29"/>
      <c r="F18" s="29"/>
      <c r="G18" s="29"/>
      <c r="H18" s="29"/>
      <c r="I18" s="29"/>
    </row>
    <row r="19" spans="1:9" ht="12.75">
      <c r="A19" s="70"/>
      <c r="B19" s="60"/>
      <c r="C19" s="41"/>
      <c r="D19" s="2"/>
      <c r="E19" s="29"/>
      <c r="F19" s="29"/>
      <c r="G19" s="29"/>
      <c r="H19" s="29"/>
      <c r="I19" s="29"/>
    </row>
    <row r="20" spans="1:9" ht="12.75">
      <c r="A20" s="70">
        <v>1.2</v>
      </c>
      <c r="B20" s="72" t="s">
        <v>20</v>
      </c>
      <c r="C20" s="41"/>
      <c r="D20" s="2"/>
      <c r="E20" s="29"/>
      <c r="F20" s="29"/>
      <c r="G20" s="29"/>
      <c r="H20" s="29"/>
      <c r="I20" s="29"/>
    </row>
    <row r="21" spans="1:9" ht="63.75">
      <c r="A21" s="70" t="s">
        <v>7</v>
      </c>
      <c r="B21" s="60" t="s">
        <v>21</v>
      </c>
      <c r="C21" s="35">
        <v>1</v>
      </c>
      <c r="D21" s="36" t="s">
        <v>22</v>
      </c>
      <c r="E21" s="35">
        <v>0</v>
      </c>
      <c r="F21" s="35">
        <v>0</v>
      </c>
      <c r="G21" s="35">
        <f>C21*E21</f>
        <v>0</v>
      </c>
      <c r="H21" s="35">
        <f>C21*F21</f>
        <v>0</v>
      </c>
      <c r="I21" s="35">
        <f>G21+H21</f>
        <v>0</v>
      </c>
    </row>
    <row r="22" spans="1:9" ht="12.75">
      <c r="A22" s="70"/>
      <c r="B22" s="60"/>
      <c r="C22" s="29"/>
      <c r="D22" s="2"/>
      <c r="E22" s="35">
        <v>0</v>
      </c>
      <c r="F22" s="35">
        <v>0</v>
      </c>
      <c r="G22" s="35">
        <f aca="true" t="shared" si="0" ref="G22:G27">C22*E22</f>
        <v>0</v>
      </c>
      <c r="H22" s="35">
        <f aca="true" t="shared" si="1" ref="H22:H27">C22*F22</f>
        <v>0</v>
      </c>
      <c r="I22" s="35">
        <f aca="true" t="shared" si="2" ref="I22:I27">G22+H22</f>
        <v>0</v>
      </c>
    </row>
    <row r="23" spans="1:9" ht="12.75">
      <c r="A23" s="70">
        <v>1.3</v>
      </c>
      <c r="B23" s="72" t="s">
        <v>23</v>
      </c>
      <c r="C23" s="29"/>
      <c r="D23" s="2"/>
      <c r="E23" s="35">
        <v>0</v>
      </c>
      <c r="F23" s="35">
        <v>0</v>
      </c>
      <c r="G23" s="35">
        <f t="shared" si="0"/>
        <v>0</v>
      </c>
      <c r="H23" s="35">
        <f t="shared" si="1"/>
        <v>0</v>
      </c>
      <c r="I23" s="35">
        <f t="shared" si="2"/>
        <v>0</v>
      </c>
    </row>
    <row r="24" spans="1:9" ht="12.75">
      <c r="A24" s="70" t="s">
        <v>7</v>
      </c>
      <c r="B24" s="60" t="s">
        <v>24</v>
      </c>
      <c r="C24" s="29">
        <v>1</v>
      </c>
      <c r="D24" s="2" t="s">
        <v>25</v>
      </c>
      <c r="E24" s="35">
        <v>0</v>
      </c>
      <c r="F24" s="35">
        <v>0</v>
      </c>
      <c r="G24" s="35">
        <f t="shared" si="0"/>
        <v>0</v>
      </c>
      <c r="H24" s="35">
        <f t="shared" si="1"/>
        <v>0</v>
      </c>
      <c r="I24" s="35">
        <f t="shared" si="2"/>
        <v>0</v>
      </c>
    </row>
    <row r="25" spans="1:9" ht="12.75">
      <c r="A25" s="70"/>
      <c r="B25" s="60"/>
      <c r="C25" s="29"/>
      <c r="D25" s="2"/>
      <c r="E25" s="35">
        <v>0</v>
      </c>
      <c r="F25" s="35">
        <v>0</v>
      </c>
      <c r="G25" s="35">
        <f t="shared" si="0"/>
        <v>0</v>
      </c>
      <c r="H25" s="35">
        <f t="shared" si="1"/>
        <v>0</v>
      </c>
      <c r="I25" s="35">
        <f t="shared" si="2"/>
        <v>0</v>
      </c>
    </row>
    <row r="26" spans="1:9" ht="12.75">
      <c r="A26" s="70">
        <v>1.4</v>
      </c>
      <c r="B26" s="72" t="s">
        <v>26</v>
      </c>
      <c r="C26" s="29"/>
      <c r="D26" s="2"/>
      <c r="E26" s="35">
        <v>0</v>
      </c>
      <c r="F26" s="35">
        <v>0</v>
      </c>
      <c r="G26" s="35">
        <f t="shared" si="0"/>
        <v>0</v>
      </c>
      <c r="H26" s="35">
        <f t="shared" si="1"/>
        <v>0</v>
      </c>
      <c r="I26" s="35">
        <f t="shared" si="2"/>
        <v>0</v>
      </c>
    </row>
    <row r="27" spans="1:9" ht="25.5">
      <c r="A27" s="70" t="s">
        <v>7</v>
      </c>
      <c r="B27" s="60" t="s">
        <v>27</v>
      </c>
      <c r="C27" s="29">
        <v>1</v>
      </c>
      <c r="D27" s="2" t="s">
        <v>22</v>
      </c>
      <c r="E27" s="35">
        <v>0</v>
      </c>
      <c r="F27" s="35">
        <v>0</v>
      </c>
      <c r="G27" s="35">
        <f t="shared" si="0"/>
        <v>0</v>
      </c>
      <c r="H27" s="35">
        <f t="shared" si="1"/>
        <v>0</v>
      </c>
      <c r="I27" s="35">
        <f t="shared" si="2"/>
        <v>0</v>
      </c>
    </row>
    <row r="28" spans="1:9" ht="12.75">
      <c r="A28" s="70"/>
      <c r="B28" s="60"/>
      <c r="C28" s="41"/>
      <c r="D28" s="2"/>
      <c r="E28" s="29"/>
      <c r="F28" s="29"/>
      <c r="G28" s="29"/>
      <c r="H28" s="29"/>
      <c r="I28" s="29"/>
    </row>
    <row r="29" spans="1:9" ht="12.75">
      <c r="A29" s="70"/>
      <c r="B29" s="60"/>
      <c r="C29" s="41"/>
      <c r="D29" s="2"/>
      <c r="E29" s="29"/>
      <c r="F29" s="29"/>
      <c r="G29" s="29"/>
      <c r="H29" s="29"/>
      <c r="I29" s="29"/>
    </row>
    <row r="30" spans="1:9" ht="12.75">
      <c r="A30" s="70"/>
      <c r="B30" s="60"/>
      <c r="C30" s="41"/>
      <c r="D30" s="2"/>
      <c r="E30" s="29"/>
      <c r="F30" s="29"/>
      <c r="G30" s="29"/>
      <c r="H30" s="29"/>
      <c r="I30" s="29"/>
    </row>
    <row r="31" spans="1:9" ht="12.75">
      <c r="A31" s="70"/>
      <c r="B31" s="60"/>
      <c r="C31" s="41"/>
      <c r="D31" s="2"/>
      <c r="E31" s="29"/>
      <c r="F31" s="29"/>
      <c r="G31" s="29"/>
      <c r="H31" s="29"/>
      <c r="I31" s="29"/>
    </row>
    <row r="32" spans="1:9" ht="12.75">
      <c r="A32" s="70"/>
      <c r="B32" s="60"/>
      <c r="C32" s="41"/>
      <c r="D32" s="2"/>
      <c r="E32" s="29"/>
      <c r="F32" s="29"/>
      <c r="G32" s="29"/>
      <c r="H32" s="29"/>
      <c r="I32" s="29"/>
    </row>
    <row r="33" spans="1:9" ht="12.75">
      <c r="A33" s="70"/>
      <c r="B33" s="60"/>
      <c r="C33" s="41"/>
      <c r="D33" s="2"/>
      <c r="E33" s="29"/>
      <c r="F33" s="29"/>
      <c r="G33" s="29"/>
      <c r="H33" s="29"/>
      <c r="I33" s="29"/>
    </row>
    <row r="34" spans="1:9" ht="12.75">
      <c r="A34" s="70"/>
      <c r="B34" s="60"/>
      <c r="C34" s="41"/>
      <c r="D34" s="2"/>
      <c r="E34" s="29"/>
      <c r="F34" s="29"/>
      <c r="G34" s="29"/>
      <c r="H34" s="29"/>
      <c r="I34" s="29"/>
    </row>
    <row r="35" spans="1:9" ht="12.75">
      <c r="A35" s="70"/>
      <c r="B35" s="60"/>
      <c r="C35" s="41"/>
      <c r="D35" s="2"/>
      <c r="E35" s="29"/>
      <c r="F35" s="29"/>
      <c r="G35" s="29"/>
      <c r="H35" s="29"/>
      <c r="I35" s="29"/>
    </row>
    <row r="36" spans="1:9" ht="12.75">
      <c r="A36" s="70"/>
      <c r="B36" s="60"/>
      <c r="C36" s="41"/>
      <c r="D36" s="2"/>
      <c r="E36" s="29"/>
      <c r="F36" s="29"/>
      <c r="G36" s="29"/>
      <c r="H36" s="29"/>
      <c r="I36" s="29"/>
    </row>
    <row r="37" spans="1:9" ht="12.75">
      <c r="A37" s="70"/>
      <c r="B37" s="60"/>
      <c r="C37" s="41"/>
      <c r="D37" s="2"/>
      <c r="E37" s="29"/>
      <c r="F37" s="29"/>
      <c r="G37" s="29"/>
      <c r="H37" s="29"/>
      <c r="I37" s="29"/>
    </row>
    <row r="38" spans="1:9" ht="12.75">
      <c r="A38" s="70"/>
      <c r="B38" s="60"/>
      <c r="C38" s="41"/>
      <c r="D38" s="2"/>
      <c r="E38" s="29"/>
      <c r="F38" s="29"/>
      <c r="G38" s="29"/>
      <c r="H38" s="29"/>
      <c r="I38" s="29"/>
    </row>
    <row r="39" spans="1:9" ht="12.75">
      <c r="A39" s="70"/>
      <c r="B39" s="60"/>
      <c r="C39" s="41"/>
      <c r="D39" s="2"/>
      <c r="E39" s="29"/>
      <c r="F39" s="29"/>
      <c r="G39" s="29"/>
      <c r="H39" s="29"/>
      <c r="I39" s="29"/>
    </row>
    <row r="40" spans="1:9" ht="12.75">
      <c r="A40" s="70"/>
      <c r="B40" s="60"/>
      <c r="C40" s="41"/>
      <c r="D40" s="2"/>
      <c r="E40" s="29"/>
      <c r="F40" s="29"/>
      <c r="G40" s="29"/>
      <c r="H40" s="29"/>
      <c r="I40" s="29"/>
    </row>
    <row r="41" spans="1:9" ht="12.75">
      <c r="A41" s="70"/>
      <c r="B41" s="60"/>
      <c r="C41" s="41"/>
      <c r="D41" s="2"/>
      <c r="E41" s="29"/>
      <c r="F41" s="29"/>
      <c r="G41" s="29"/>
      <c r="H41" s="29"/>
      <c r="I41" s="29"/>
    </row>
    <row r="42" spans="1:9" ht="12.75">
      <c r="A42" s="70"/>
      <c r="B42" s="60"/>
      <c r="C42" s="41"/>
      <c r="D42" s="2"/>
      <c r="E42" s="29"/>
      <c r="F42" s="29"/>
      <c r="G42" s="29"/>
      <c r="H42" s="29"/>
      <c r="I42" s="29"/>
    </row>
    <row r="43" spans="1:9" ht="12.75">
      <c r="A43" s="70"/>
      <c r="B43" s="60"/>
      <c r="C43" s="41"/>
      <c r="D43" s="2"/>
      <c r="E43" s="29"/>
      <c r="F43" s="29"/>
      <c r="G43" s="29"/>
      <c r="H43" s="29"/>
      <c r="I43" s="29"/>
    </row>
    <row r="44" spans="1:9" ht="12.75">
      <c r="A44" s="70"/>
      <c r="B44" s="60"/>
      <c r="C44" s="41"/>
      <c r="D44" s="2"/>
      <c r="E44" s="29"/>
      <c r="F44" s="29"/>
      <c r="G44" s="29"/>
      <c r="H44" s="29"/>
      <c r="I44" s="29"/>
    </row>
    <row r="45" spans="1:9" ht="12.75">
      <c r="A45" s="70"/>
      <c r="B45" s="60"/>
      <c r="C45" s="41"/>
      <c r="D45" s="2"/>
      <c r="E45" s="29"/>
      <c r="F45" s="29"/>
      <c r="G45" s="29"/>
      <c r="H45" s="29"/>
      <c r="I45" s="29"/>
    </row>
    <row r="46" spans="1:9" ht="12.75">
      <c r="A46" s="70"/>
      <c r="B46" s="60"/>
      <c r="C46" s="41"/>
      <c r="D46" s="2"/>
      <c r="E46" s="29"/>
      <c r="F46" s="29"/>
      <c r="G46" s="29"/>
      <c r="H46" s="29"/>
      <c r="I46" s="29"/>
    </row>
    <row r="47" spans="1:9" ht="12.75">
      <c r="A47" s="70"/>
      <c r="B47" s="60"/>
      <c r="C47" s="41"/>
      <c r="D47" s="2"/>
      <c r="E47" s="29"/>
      <c r="F47" s="29"/>
      <c r="G47" s="29"/>
      <c r="H47" s="29"/>
      <c r="I47" s="29"/>
    </row>
    <row r="48" spans="1:9" ht="12.75">
      <c r="A48" s="70"/>
      <c r="B48" s="60"/>
      <c r="C48" s="41"/>
      <c r="D48" s="2"/>
      <c r="E48" s="29"/>
      <c r="F48" s="29"/>
      <c r="G48" s="29"/>
      <c r="H48" s="29"/>
      <c r="I48" s="29"/>
    </row>
    <row r="49" spans="1:9" ht="12.75">
      <c r="A49" s="70"/>
      <c r="B49" s="60"/>
      <c r="C49" s="41"/>
      <c r="D49" s="2"/>
      <c r="E49" s="29"/>
      <c r="F49" s="29"/>
      <c r="G49" s="29"/>
      <c r="H49" s="29"/>
      <c r="I49" s="29"/>
    </row>
    <row r="50" spans="1:9" ht="12.75">
      <c r="A50" s="70"/>
      <c r="B50" s="60"/>
      <c r="C50" s="41"/>
      <c r="D50" s="2"/>
      <c r="E50" s="29"/>
      <c r="F50" s="29"/>
      <c r="G50" s="29"/>
      <c r="H50" s="29"/>
      <c r="I50" s="29"/>
    </row>
    <row r="51" spans="1:9" ht="12.75">
      <c r="A51" s="70"/>
      <c r="B51" s="60"/>
      <c r="C51" s="41"/>
      <c r="D51" s="2"/>
      <c r="E51" s="29"/>
      <c r="F51" s="29"/>
      <c r="G51" s="29"/>
      <c r="H51" s="29"/>
      <c r="I51" s="29"/>
    </row>
    <row r="52" spans="1:9" ht="12.75">
      <c r="A52" s="70"/>
      <c r="B52" s="60"/>
      <c r="C52" s="41"/>
      <c r="D52" s="2"/>
      <c r="E52" s="29"/>
      <c r="F52" s="29"/>
      <c r="G52" s="29"/>
      <c r="H52" s="29"/>
      <c r="I52" s="29"/>
    </row>
    <row r="53" spans="1:9" ht="12.75">
      <c r="A53" s="70"/>
      <c r="B53" s="60"/>
      <c r="C53" s="41"/>
      <c r="D53" s="2"/>
      <c r="E53" s="29"/>
      <c r="F53" s="29"/>
      <c r="G53" s="29"/>
      <c r="H53" s="29"/>
      <c r="I53" s="29"/>
    </row>
    <row r="54" spans="1:9" ht="12.75">
      <c r="A54" s="70"/>
      <c r="B54" s="60"/>
      <c r="C54" s="41"/>
      <c r="D54" s="2"/>
      <c r="E54" s="29"/>
      <c r="F54" s="29"/>
      <c r="G54" s="29"/>
      <c r="H54" s="29"/>
      <c r="I54" s="29"/>
    </row>
    <row r="55" spans="1:9" ht="12.75">
      <c r="A55" s="70"/>
      <c r="B55" s="60"/>
      <c r="C55" s="41"/>
      <c r="D55" s="2"/>
      <c r="E55" s="29"/>
      <c r="F55" s="29"/>
      <c r="G55" s="29"/>
      <c r="H55" s="29"/>
      <c r="I55" s="29"/>
    </row>
    <row r="56" spans="1:9" ht="12.75">
      <c r="A56" s="70"/>
      <c r="B56" s="60"/>
      <c r="C56" s="41"/>
      <c r="D56" s="2"/>
      <c r="E56" s="29"/>
      <c r="F56" s="29"/>
      <c r="G56" s="29"/>
      <c r="H56" s="29"/>
      <c r="I56" s="29"/>
    </row>
    <row r="57" spans="1:9" ht="12.75">
      <c r="A57" s="70"/>
      <c r="B57" s="60"/>
      <c r="C57" s="41"/>
      <c r="D57" s="2"/>
      <c r="E57" s="29"/>
      <c r="F57" s="29"/>
      <c r="G57" s="29"/>
      <c r="H57" s="29"/>
      <c r="I57" s="29"/>
    </row>
    <row r="58" spans="1:9" ht="12.75">
      <c r="A58" s="70"/>
      <c r="B58" s="60"/>
      <c r="C58" s="41"/>
      <c r="D58" s="2"/>
      <c r="E58" s="29"/>
      <c r="F58" s="29"/>
      <c r="G58" s="29"/>
      <c r="H58" s="29"/>
      <c r="I58" s="29"/>
    </row>
    <row r="59" spans="1:9" ht="12.75">
      <c r="A59" s="70"/>
      <c r="B59" s="60"/>
      <c r="C59" s="41"/>
      <c r="D59" s="2"/>
      <c r="E59" s="29"/>
      <c r="F59" s="29"/>
      <c r="G59" s="29"/>
      <c r="H59" s="29"/>
      <c r="I59" s="29"/>
    </row>
    <row r="60" spans="1:9" ht="12.75">
      <c r="A60" s="70"/>
      <c r="B60" s="60"/>
      <c r="C60" s="41"/>
      <c r="D60" s="2"/>
      <c r="E60" s="29"/>
      <c r="F60" s="29"/>
      <c r="G60" s="29"/>
      <c r="H60" s="29"/>
      <c r="I60" s="29"/>
    </row>
    <row r="61" spans="1:9" ht="12.75">
      <c r="A61" s="70"/>
      <c r="B61" s="60"/>
      <c r="C61" s="41"/>
      <c r="D61" s="2"/>
      <c r="E61" s="29"/>
      <c r="F61" s="29"/>
      <c r="G61" s="29"/>
      <c r="H61" s="29"/>
      <c r="I61" s="29"/>
    </row>
    <row r="62" spans="1:9" ht="12.75">
      <c r="A62" s="70"/>
      <c r="B62" s="60"/>
      <c r="C62" s="41"/>
      <c r="D62" s="2"/>
      <c r="E62" s="29"/>
      <c r="F62" s="29"/>
      <c r="G62" s="29"/>
      <c r="H62" s="29"/>
      <c r="I62" s="29"/>
    </row>
    <row r="63" spans="1:9" ht="12.75">
      <c r="A63" s="70"/>
      <c r="B63" s="60"/>
      <c r="C63" s="41"/>
      <c r="D63" s="2"/>
      <c r="E63" s="29"/>
      <c r="F63" s="29"/>
      <c r="G63" s="29"/>
      <c r="H63" s="29"/>
      <c r="I63" s="29"/>
    </row>
    <row r="64" spans="1:9" ht="12.75">
      <c r="A64" s="70"/>
      <c r="B64" s="60"/>
      <c r="C64" s="41"/>
      <c r="D64" s="2"/>
      <c r="E64" s="29"/>
      <c r="F64" s="29"/>
      <c r="G64" s="29"/>
      <c r="H64" s="29"/>
      <c r="I64" s="29"/>
    </row>
    <row r="65" spans="1:9" ht="12.75">
      <c r="A65" s="70"/>
      <c r="B65" s="60"/>
      <c r="C65" s="41"/>
      <c r="D65" s="2"/>
      <c r="E65" s="29"/>
      <c r="F65" s="29"/>
      <c r="G65" s="29"/>
      <c r="H65" s="29"/>
      <c r="I65" s="29"/>
    </row>
    <row r="66" spans="1:9" ht="13.5" thickBot="1">
      <c r="A66" s="255" t="s">
        <v>53</v>
      </c>
      <c r="B66" s="255"/>
      <c r="C66" s="255"/>
      <c r="D66" s="255"/>
      <c r="E66" s="122"/>
      <c r="F66" s="122"/>
      <c r="G66" s="122"/>
      <c r="H66" s="122"/>
      <c r="I66" s="123">
        <f>SUM(I16:I64)</f>
        <v>0</v>
      </c>
    </row>
    <row r="67" spans="1:9" ht="13.5" thickTop="1">
      <c r="A67" s="256" t="s">
        <v>28</v>
      </c>
      <c r="B67" s="256"/>
      <c r="C67" s="256"/>
      <c r="D67" s="256"/>
      <c r="E67" s="124"/>
      <c r="F67" s="124"/>
      <c r="G67" s="124"/>
      <c r="H67" s="124"/>
      <c r="I67" s="124"/>
    </row>
    <row r="68" spans="1:9" ht="12.75">
      <c r="A68" s="66"/>
      <c r="B68" s="67"/>
      <c r="C68" s="40"/>
      <c r="D68" s="167"/>
      <c r="E68" s="68"/>
      <c r="F68" s="68"/>
      <c r="G68" s="68"/>
      <c r="H68" s="68"/>
      <c r="I68" s="68"/>
    </row>
    <row r="69" spans="1:9" ht="12.75">
      <c r="A69" s="70"/>
      <c r="B69" s="71" t="s">
        <v>29</v>
      </c>
      <c r="C69" s="41"/>
      <c r="D69" s="2"/>
      <c r="E69" s="29"/>
      <c r="F69" s="29"/>
      <c r="G69" s="29"/>
      <c r="H69" s="29"/>
      <c r="I69" s="29"/>
    </row>
    <row r="70" spans="1:9" ht="12.75">
      <c r="A70" s="70"/>
      <c r="B70" s="71" t="s">
        <v>58</v>
      </c>
      <c r="C70" s="42"/>
      <c r="D70" s="2"/>
      <c r="E70" s="29"/>
      <c r="F70" s="29"/>
      <c r="G70" s="29"/>
      <c r="H70" s="29"/>
      <c r="I70" s="29"/>
    </row>
    <row r="71" spans="1:9" ht="12.75">
      <c r="A71" s="70"/>
      <c r="B71" s="74"/>
      <c r="C71" s="42"/>
      <c r="D71" s="2"/>
      <c r="E71" s="29"/>
      <c r="F71" s="29"/>
      <c r="G71" s="29"/>
      <c r="H71" s="29"/>
      <c r="I71" s="29"/>
    </row>
    <row r="72" spans="1:9" ht="12.75">
      <c r="A72" s="70">
        <v>2.1</v>
      </c>
      <c r="B72" s="75" t="s">
        <v>59</v>
      </c>
      <c r="C72" s="42"/>
      <c r="D72" s="2"/>
      <c r="E72" s="29"/>
      <c r="F72" s="29"/>
      <c r="G72" s="29"/>
      <c r="H72" s="29"/>
      <c r="I72" s="29"/>
    </row>
    <row r="73" spans="1:9" ht="63.75">
      <c r="A73" s="70"/>
      <c r="B73" s="76" t="s">
        <v>60</v>
      </c>
      <c r="C73" s="37"/>
      <c r="D73" s="2"/>
      <c r="E73" s="29"/>
      <c r="F73" s="29"/>
      <c r="G73" s="29"/>
      <c r="H73" s="29"/>
      <c r="I73" s="29"/>
    </row>
    <row r="74" spans="1:9" ht="12.75">
      <c r="A74" s="70"/>
      <c r="B74" s="77"/>
      <c r="C74" s="37"/>
      <c r="D74" s="2"/>
      <c r="E74" s="29"/>
      <c r="F74" s="29"/>
      <c r="G74" s="29"/>
      <c r="H74" s="29"/>
      <c r="I74" s="29"/>
    </row>
    <row r="75" spans="1:9" ht="12.75">
      <c r="A75" s="70">
        <v>2.2</v>
      </c>
      <c r="B75" s="75" t="s">
        <v>61</v>
      </c>
      <c r="C75" s="37"/>
      <c r="D75" s="2"/>
      <c r="E75" s="29"/>
      <c r="F75" s="29"/>
      <c r="G75" s="29"/>
      <c r="H75" s="29"/>
      <c r="I75" s="29"/>
    </row>
    <row r="76" spans="1:9" ht="51">
      <c r="A76" s="70"/>
      <c r="B76" s="76" t="s">
        <v>94</v>
      </c>
      <c r="C76" s="29">
        <v>796.7</v>
      </c>
      <c r="D76" s="27" t="s">
        <v>62</v>
      </c>
      <c r="E76" s="35">
        <v>0</v>
      </c>
      <c r="F76" s="35">
        <v>0</v>
      </c>
      <c r="G76" s="35">
        <f>C76*E76</f>
        <v>0</v>
      </c>
      <c r="H76" s="35">
        <f>C76*F76</f>
        <v>0</v>
      </c>
      <c r="I76" s="35">
        <f>G76+H76</f>
        <v>0</v>
      </c>
    </row>
    <row r="77" spans="1:9" ht="12.75">
      <c r="A77" s="70"/>
      <c r="B77" s="77"/>
      <c r="C77" s="41"/>
      <c r="D77" s="27"/>
      <c r="E77" s="35"/>
      <c r="F77" s="35"/>
      <c r="G77" s="35"/>
      <c r="H77" s="35"/>
      <c r="I77" s="35"/>
    </row>
    <row r="78" spans="1:9" ht="12.75">
      <c r="A78" s="70">
        <v>2.3</v>
      </c>
      <c r="B78" s="75" t="s">
        <v>63</v>
      </c>
      <c r="C78" s="41"/>
      <c r="D78" s="27"/>
      <c r="E78" s="35"/>
      <c r="F78" s="35"/>
      <c r="G78" s="35"/>
      <c r="H78" s="35"/>
      <c r="I78" s="35"/>
    </row>
    <row r="79" spans="1:9" ht="76.5">
      <c r="A79" s="70"/>
      <c r="B79" s="77" t="s">
        <v>64</v>
      </c>
      <c r="C79" s="41"/>
      <c r="D79" s="27"/>
      <c r="E79" s="35"/>
      <c r="F79" s="35"/>
      <c r="G79" s="35"/>
      <c r="H79" s="35"/>
      <c r="I79" s="35"/>
    </row>
    <row r="80" spans="1:9" ht="25.5">
      <c r="A80" s="70" t="s">
        <v>7</v>
      </c>
      <c r="B80" s="77" t="s">
        <v>92</v>
      </c>
      <c r="C80" s="29">
        <v>463.7</v>
      </c>
      <c r="D80" s="27" t="s">
        <v>65</v>
      </c>
      <c r="E80" s="35">
        <v>0</v>
      </c>
      <c r="F80" s="35">
        <v>0</v>
      </c>
      <c r="G80" s="35">
        <f>C80*E80</f>
        <v>0</v>
      </c>
      <c r="H80" s="35">
        <f>C80*F80</f>
        <v>0</v>
      </c>
      <c r="I80" s="35">
        <f>G80+H80</f>
        <v>0</v>
      </c>
    </row>
    <row r="81" spans="1:9" ht="12.75">
      <c r="A81" s="70"/>
      <c r="B81" s="77"/>
      <c r="C81" s="37"/>
      <c r="D81" s="2"/>
      <c r="E81" s="35"/>
      <c r="F81" s="35"/>
      <c r="G81" s="35"/>
      <c r="H81" s="35"/>
      <c r="I81" s="35"/>
    </row>
    <row r="82" spans="1:9" ht="12.75">
      <c r="A82" s="70">
        <v>2.4</v>
      </c>
      <c r="B82" s="75" t="s">
        <v>66</v>
      </c>
      <c r="C82" s="37"/>
      <c r="D82" s="2"/>
      <c r="E82" s="35"/>
      <c r="F82" s="35"/>
      <c r="G82" s="35"/>
      <c r="H82" s="35"/>
      <c r="I82" s="35"/>
    </row>
    <row r="83" spans="1:9" ht="38.25">
      <c r="A83" s="70"/>
      <c r="B83" s="77" t="s">
        <v>67</v>
      </c>
      <c r="C83" s="37"/>
      <c r="D83" s="2"/>
      <c r="E83" s="35"/>
      <c r="F83" s="35"/>
      <c r="G83" s="35"/>
      <c r="H83" s="35"/>
      <c r="I83" s="35"/>
    </row>
    <row r="84" spans="1:9" ht="25.5">
      <c r="A84" s="70"/>
      <c r="B84" s="77" t="s">
        <v>68</v>
      </c>
      <c r="C84" s="37"/>
      <c r="D84" s="2"/>
      <c r="E84" s="35"/>
      <c r="F84" s="35"/>
      <c r="G84" s="35"/>
      <c r="H84" s="35"/>
      <c r="I84" s="35"/>
    </row>
    <row r="85" spans="1:9" ht="12.75">
      <c r="A85" s="70" t="s">
        <v>7</v>
      </c>
      <c r="B85" s="77" t="s">
        <v>95</v>
      </c>
      <c r="C85" s="29">
        <v>385.21</v>
      </c>
      <c r="D85" s="27" t="s">
        <v>65</v>
      </c>
      <c r="E85" s="35">
        <v>0</v>
      </c>
      <c r="F85" s="35">
        <v>0</v>
      </c>
      <c r="G85" s="35">
        <f>C85*E85</f>
        <v>0</v>
      </c>
      <c r="H85" s="35">
        <f>C85*F85</f>
        <v>0</v>
      </c>
      <c r="I85" s="35">
        <f>G85+H85</f>
        <v>0</v>
      </c>
    </row>
    <row r="86" spans="1:9" ht="12.75">
      <c r="A86" s="70"/>
      <c r="B86" s="77"/>
      <c r="C86" s="41"/>
      <c r="D86" s="2"/>
      <c r="E86" s="35"/>
      <c r="F86" s="35"/>
      <c r="G86" s="35"/>
      <c r="H86" s="35"/>
      <c r="I86" s="35"/>
    </row>
    <row r="87" spans="1:9" ht="12.75">
      <c r="A87" s="70">
        <v>2.5</v>
      </c>
      <c r="B87" s="75" t="s">
        <v>69</v>
      </c>
      <c r="C87" s="41"/>
      <c r="D87" s="2"/>
      <c r="E87" s="35"/>
      <c r="F87" s="35"/>
      <c r="G87" s="35"/>
      <c r="H87" s="35"/>
      <c r="I87" s="35"/>
    </row>
    <row r="88" spans="1:9" ht="38.25">
      <c r="A88" s="70"/>
      <c r="B88" s="77" t="s">
        <v>70</v>
      </c>
      <c r="C88" s="41"/>
      <c r="D88" s="2"/>
      <c r="E88" s="35"/>
      <c r="F88" s="35"/>
      <c r="G88" s="35"/>
      <c r="H88" s="35"/>
      <c r="I88" s="35"/>
    </row>
    <row r="89" spans="1:9" ht="38.25">
      <c r="A89" s="70" t="s">
        <v>7</v>
      </c>
      <c r="B89" s="77" t="s">
        <v>101</v>
      </c>
      <c r="C89" s="29">
        <v>274.4</v>
      </c>
      <c r="D89" s="27" t="s">
        <v>62</v>
      </c>
      <c r="E89" s="35">
        <v>0</v>
      </c>
      <c r="F89" s="35">
        <v>0</v>
      </c>
      <c r="G89" s="35">
        <f>C89*E89</f>
        <v>0</v>
      </c>
      <c r="H89" s="35">
        <f>C89*F89</f>
        <v>0</v>
      </c>
      <c r="I89" s="35">
        <f>G89+H89</f>
        <v>0</v>
      </c>
    </row>
    <row r="90" spans="1:9" ht="12.75">
      <c r="A90" s="70"/>
      <c r="B90" s="77"/>
      <c r="C90" s="29"/>
      <c r="D90" s="27"/>
      <c r="E90" s="35"/>
      <c r="F90" s="35"/>
      <c r="G90" s="35"/>
      <c r="H90" s="35"/>
      <c r="I90" s="35"/>
    </row>
    <row r="91" spans="1:9" ht="38.25">
      <c r="A91" s="70" t="s">
        <v>37</v>
      </c>
      <c r="B91" s="77" t="s">
        <v>231</v>
      </c>
      <c r="C91" s="151">
        <v>559.21</v>
      </c>
      <c r="D91" s="27" t="s">
        <v>62</v>
      </c>
      <c r="E91" s="35">
        <v>0</v>
      </c>
      <c r="F91" s="35">
        <v>0</v>
      </c>
      <c r="G91" s="35">
        <f>C91*E91</f>
        <v>0</v>
      </c>
      <c r="H91" s="35">
        <f>C91*F91</f>
        <v>0</v>
      </c>
      <c r="I91" s="35">
        <f>G91+H91</f>
        <v>0</v>
      </c>
    </row>
    <row r="92" spans="1:9" ht="12.75">
      <c r="A92" s="70"/>
      <c r="B92" s="77"/>
      <c r="C92" s="37"/>
      <c r="D92" s="2"/>
      <c r="E92" s="35"/>
      <c r="F92" s="35"/>
      <c r="G92" s="35"/>
      <c r="H92" s="35"/>
      <c r="I92" s="35"/>
    </row>
    <row r="93" spans="1:9" ht="12.75">
      <c r="A93" s="70">
        <v>2.6</v>
      </c>
      <c r="B93" s="75" t="s">
        <v>71</v>
      </c>
      <c r="C93" s="37"/>
      <c r="D93" s="2"/>
      <c r="E93" s="35"/>
      <c r="F93" s="35"/>
      <c r="G93" s="35"/>
      <c r="H93" s="35"/>
      <c r="I93" s="35"/>
    </row>
    <row r="94" spans="1:9" ht="51">
      <c r="A94" s="70"/>
      <c r="B94" s="77" t="s">
        <v>90</v>
      </c>
      <c r="C94" s="27">
        <v>1</v>
      </c>
      <c r="D94" s="2" t="s">
        <v>89</v>
      </c>
      <c r="E94" s="35">
        <v>0</v>
      </c>
      <c r="F94" s="35">
        <v>0</v>
      </c>
      <c r="G94" s="35">
        <f>C94*E94</f>
        <v>0</v>
      </c>
      <c r="H94" s="35">
        <f>C94*F94</f>
        <v>0</v>
      </c>
      <c r="I94" s="35">
        <f>G94+H94</f>
        <v>0</v>
      </c>
    </row>
    <row r="95" spans="1:9" ht="12.75">
      <c r="A95" s="70"/>
      <c r="B95" s="77"/>
      <c r="C95" s="37"/>
      <c r="D95" s="2"/>
      <c r="E95" s="29"/>
      <c r="F95" s="29"/>
      <c r="G95" s="29"/>
      <c r="H95" s="29"/>
      <c r="I95" s="29"/>
    </row>
    <row r="96" spans="1:9" ht="12.75">
      <c r="A96" s="70"/>
      <c r="B96" s="77"/>
      <c r="C96" s="37"/>
      <c r="D96" s="2"/>
      <c r="E96" s="29"/>
      <c r="F96" s="29"/>
      <c r="G96" s="29"/>
      <c r="H96" s="29"/>
      <c r="I96" s="29"/>
    </row>
    <row r="97" spans="1:9" ht="12.75">
      <c r="A97" s="70"/>
      <c r="B97" s="77"/>
      <c r="C97" s="37"/>
      <c r="D97" s="2"/>
      <c r="E97" s="29"/>
      <c r="F97" s="29"/>
      <c r="G97" s="29"/>
      <c r="H97" s="29"/>
      <c r="I97" s="29"/>
    </row>
    <row r="98" spans="1:9" ht="12.75">
      <c r="A98" s="70"/>
      <c r="B98" s="77"/>
      <c r="C98" s="37"/>
      <c r="D98" s="2"/>
      <c r="E98" s="29"/>
      <c r="F98" s="29"/>
      <c r="G98" s="29"/>
      <c r="H98" s="29"/>
      <c r="I98" s="29"/>
    </row>
    <row r="99" spans="1:9" ht="12.75">
      <c r="A99" s="70"/>
      <c r="B99" s="77"/>
      <c r="C99" s="37"/>
      <c r="D99" s="2"/>
      <c r="E99" s="29"/>
      <c r="F99" s="29"/>
      <c r="G99" s="29"/>
      <c r="H99" s="29"/>
      <c r="I99" s="29"/>
    </row>
    <row r="100" spans="1:9" ht="12.75">
      <c r="A100" s="70"/>
      <c r="B100" s="77"/>
      <c r="C100" s="37"/>
      <c r="D100" s="2"/>
      <c r="E100" s="29"/>
      <c r="F100" s="29"/>
      <c r="G100" s="29"/>
      <c r="H100" s="29"/>
      <c r="I100" s="29"/>
    </row>
    <row r="101" spans="1:9" ht="12.75">
      <c r="A101" s="70"/>
      <c r="B101" s="77"/>
      <c r="C101" s="37"/>
      <c r="D101" s="2"/>
      <c r="E101" s="29"/>
      <c r="F101" s="29"/>
      <c r="G101" s="29"/>
      <c r="H101" s="29"/>
      <c r="I101" s="29"/>
    </row>
    <row r="102" spans="1:9" ht="12.75">
      <c r="A102" s="70"/>
      <c r="B102" s="77"/>
      <c r="C102" s="37"/>
      <c r="D102" s="2"/>
      <c r="E102" s="29"/>
      <c r="F102" s="29"/>
      <c r="G102" s="29"/>
      <c r="H102" s="29"/>
      <c r="I102" s="29"/>
    </row>
    <row r="103" spans="1:9" ht="12.75">
      <c r="A103" s="70"/>
      <c r="B103" s="77"/>
      <c r="C103" s="37"/>
      <c r="D103" s="2"/>
      <c r="E103" s="29"/>
      <c r="F103" s="29"/>
      <c r="G103" s="29"/>
      <c r="H103" s="29"/>
      <c r="I103" s="29"/>
    </row>
    <row r="104" spans="1:9" ht="12.75">
      <c r="A104" s="70"/>
      <c r="B104" s="77"/>
      <c r="C104" s="37"/>
      <c r="D104" s="2"/>
      <c r="E104" s="29"/>
      <c r="F104" s="29"/>
      <c r="G104" s="29"/>
      <c r="H104" s="29"/>
      <c r="I104" s="29"/>
    </row>
    <row r="105" spans="1:9" ht="12.75">
      <c r="A105" s="70"/>
      <c r="B105" s="77"/>
      <c r="C105" s="37"/>
      <c r="D105" s="2"/>
      <c r="E105" s="29"/>
      <c r="F105" s="29"/>
      <c r="G105" s="29"/>
      <c r="H105" s="29"/>
      <c r="I105" s="29"/>
    </row>
    <row r="106" spans="1:9" ht="12.75">
      <c r="A106" s="70"/>
      <c r="B106" s="77"/>
      <c r="C106" s="37"/>
      <c r="D106" s="2"/>
      <c r="E106" s="29"/>
      <c r="F106" s="29"/>
      <c r="G106" s="29"/>
      <c r="H106" s="29"/>
      <c r="I106" s="29"/>
    </row>
    <row r="107" spans="1:9" ht="12.75">
      <c r="A107" s="70"/>
      <c r="B107" s="77"/>
      <c r="C107" s="37"/>
      <c r="D107" s="2"/>
      <c r="E107" s="29"/>
      <c r="F107" s="29"/>
      <c r="G107" s="29"/>
      <c r="H107" s="29"/>
      <c r="I107" s="29"/>
    </row>
    <row r="108" spans="1:9" ht="12.75">
      <c r="A108" s="70"/>
      <c r="B108" s="77"/>
      <c r="C108" s="37"/>
      <c r="D108" s="2"/>
      <c r="E108" s="29"/>
      <c r="F108" s="29"/>
      <c r="G108" s="29"/>
      <c r="H108" s="29"/>
      <c r="I108" s="29"/>
    </row>
    <row r="109" spans="1:9" ht="12.75">
      <c r="A109" s="70"/>
      <c r="B109" s="77"/>
      <c r="C109" s="37"/>
      <c r="D109" s="2"/>
      <c r="E109" s="29"/>
      <c r="F109" s="29"/>
      <c r="G109" s="29"/>
      <c r="H109" s="29"/>
      <c r="I109" s="29"/>
    </row>
    <row r="110" spans="1:9" ht="12.75">
      <c r="A110" s="70"/>
      <c r="B110" s="77"/>
      <c r="C110" s="37"/>
      <c r="D110" s="2"/>
      <c r="E110" s="29"/>
      <c r="F110" s="29"/>
      <c r="G110" s="29"/>
      <c r="H110" s="29"/>
      <c r="I110" s="29"/>
    </row>
    <row r="111" spans="1:9" ht="12.75">
      <c r="A111" s="70"/>
      <c r="B111" s="77"/>
      <c r="C111" s="37"/>
      <c r="D111" s="2"/>
      <c r="E111" s="29"/>
      <c r="F111" s="29"/>
      <c r="G111" s="29"/>
      <c r="H111" s="29"/>
      <c r="I111" s="29"/>
    </row>
    <row r="112" spans="1:9" ht="12.75">
      <c r="A112" s="70"/>
      <c r="B112" s="78"/>
      <c r="C112" s="41"/>
      <c r="D112" s="2"/>
      <c r="E112" s="29"/>
      <c r="F112" s="29"/>
      <c r="G112" s="29"/>
      <c r="H112" s="29"/>
      <c r="I112" s="29"/>
    </row>
    <row r="113" spans="1:9" ht="13.5" thickBot="1">
      <c r="A113" s="255" t="s">
        <v>72</v>
      </c>
      <c r="B113" s="255"/>
      <c r="C113" s="255"/>
      <c r="D113" s="255"/>
      <c r="E113" s="122"/>
      <c r="F113" s="122"/>
      <c r="G113" s="122"/>
      <c r="H113" s="122"/>
      <c r="I113" s="123">
        <f>SUM(I74:I112)</f>
        <v>0</v>
      </c>
    </row>
    <row r="114" spans="1:9" ht="13.5" thickTop="1">
      <c r="A114" s="256" t="s">
        <v>28</v>
      </c>
      <c r="B114" s="256"/>
      <c r="C114" s="256"/>
      <c r="D114" s="256"/>
      <c r="E114" s="124"/>
      <c r="F114" s="124"/>
      <c r="G114" s="124"/>
      <c r="H114" s="124"/>
      <c r="I114" s="124"/>
    </row>
    <row r="115" spans="1:9" ht="1.5" customHeight="1">
      <c r="A115" s="66"/>
      <c r="B115" s="67"/>
      <c r="C115" s="40"/>
      <c r="D115" s="167"/>
      <c r="E115" s="68"/>
      <c r="F115" s="68"/>
      <c r="G115" s="68"/>
      <c r="H115" s="68"/>
      <c r="I115" s="68"/>
    </row>
    <row r="116" spans="1:9" ht="12.75">
      <c r="A116" s="70"/>
      <c r="B116" s="71" t="s">
        <v>55</v>
      </c>
      <c r="C116" s="41"/>
      <c r="D116" s="2"/>
      <c r="E116" s="29"/>
      <c r="F116" s="29"/>
      <c r="G116" s="29"/>
      <c r="H116" s="29"/>
      <c r="I116" s="29"/>
    </row>
    <row r="117" spans="1:9" ht="12.75">
      <c r="A117" s="70"/>
      <c r="B117" s="71" t="s">
        <v>54</v>
      </c>
      <c r="C117" s="41"/>
      <c r="D117" s="2"/>
      <c r="E117" s="29"/>
      <c r="F117" s="29"/>
      <c r="G117" s="29"/>
      <c r="H117" s="29"/>
      <c r="I117" s="29"/>
    </row>
    <row r="118" spans="1:9" ht="12.75">
      <c r="A118" s="70"/>
      <c r="B118" s="72" t="s">
        <v>30</v>
      </c>
      <c r="C118" s="41"/>
      <c r="D118" s="2"/>
      <c r="E118" s="29"/>
      <c r="F118" s="29"/>
      <c r="G118" s="29"/>
      <c r="H118" s="29"/>
      <c r="I118" s="29"/>
    </row>
    <row r="119" spans="1:9" ht="76.5">
      <c r="A119" s="70"/>
      <c r="B119" s="60" t="s">
        <v>31</v>
      </c>
      <c r="C119" s="41"/>
      <c r="D119" s="2"/>
      <c r="E119" s="29"/>
      <c r="F119" s="29"/>
      <c r="G119" s="29"/>
      <c r="H119" s="29"/>
      <c r="I119" s="29"/>
    </row>
    <row r="120" spans="1:9" ht="25.5">
      <c r="A120" s="70"/>
      <c r="B120" s="60" t="s">
        <v>32</v>
      </c>
      <c r="C120" s="41"/>
      <c r="D120" s="2"/>
      <c r="E120" s="29"/>
      <c r="F120" s="29"/>
      <c r="G120" s="29"/>
      <c r="H120" s="29"/>
      <c r="I120" s="29"/>
    </row>
    <row r="121" spans="1:9" ht="12.75">
      <c r="A121" s="70" t="s">
        <v>7</v>
      </c>
      <c r="B121" s="60" t="s">
        <v>33</v>
      </c>
      <c r="C121" s="29">
        <v>1</v>
      </c>
      <c r="D121" s="2" t="s">
        <v>22</v>
      </c>
      <c r="E121" s="35">
        <v>0</v>
      </c>
      <c r="F121" s="35">
        <v>0</v>
      </c>
      <c r="G121" s="35">
        <f>C121*E121</f>
        <v>0</v>
      </c>
      <c r="H121" s="35">
        <f>C121*F121</f>
        <v>0</v>
      </c>
      <c r="I121" s="35">
        <f>G121+H121</f>
        <v>0</v>
      </c>
    </row>
    <row r="122" spans="1:9" ht="12.75">
      <c r="A122" s="70"/>
      <c r="B122" s="60"/>
      <c r="C122" s="41"/>
      <c r="D122" s="2"/>
      <c r="E122" s="35"/>
      <c r="F122" s="35"/>
      <c r="G122" s="35"/>
      <c r="H122" s="35"/>
      <c r="I122" s="35"/>
    </row>
    <row r="123" spans="1:9" ht="12.75">
      <c r="A123" s="70">
        <v>3.1</v>
      </c>
      <c r="B123" s="72" t="s">
        <v>81</v>
      </c>
      <c r="C123" s="41"/>
      <c r="D123" s="2"/>
      <c r="E123" s="35"/>
      <c r="F123" s="35"/>
      <c r="G123" s="35"/>
      <c r="H123" s="35"/>
      <c r="I123" s="35"/>
    </row>
    <row r="124" spans="1:9" ht="25.5">
      <c r="A124" s="70"/>
      <c r="B124" s="60" t="s">
        <v>232</v>
      </c>
      <c r="C124" s="113">
        <v>274.4</v>
      </c>
      <c r="D124" s="27" t="s">
        <v>62</v>
      </c>
      <c r="E124" s="35">
        <v>0</v>
      </c>
      <c r="F124" s="35">
        <v>0</v>
      </c>
      <c r="G124" s="35">
        <f>C124*E124</f>
        <v>0</v>
      </c>
      <c r="H124" s="35">
        <f>C124*F124</f>
        <v>0</v>
      </c>
      <c r="I124" s="35">
        <f>G124+H124</f>
        <v>0</v>
      </c>
    </row>
    <row r="125" spans="1:9" ht="12.75">
      <c r="A125" s="70"/>
      <c r="B125" s="60"/>
      <c r="C125" s="41"/>
      <c r="D125" s="27"/>
      <c r="E125" s="35"/>
      <c r="F125" s="35"/>
      <c r="G125" s="35"/>
      <c r="H125" s="35"/>
      <c r="I125" s="35"/>
    </row>
    <row r="126" spans="1:9" ht="12.75">
      <c r="A126" s="70">
        <v>3.2</v>
      </c>
      <c r="B126" s="72" t="s">
        <v>34</v>
      </c>
      <c r="C126" s="41"/>
      <c r="D126" s="2"/>
      <c r="E126" s="35"/>
      <c r="F126" s="35"/>
      <c r="G126" s="35"/>
      <c r="H126" s="35"/>
      <c r="I126" s="35"/>
    </row>
    <row r="127" spans="1:9" ht="12.75">
      <c r="A127" s="70"/>
      <c r="B127" s="60" t="s">
        <v>35</v>
      </c>
      <c r="C127" s="41"/>
      <c r="D127" s="2"/>
      <c r="E127" s="35"/>
      <c r="F127" s="35"/>
      <c r="G127" s="35"/>
      <c r="H127" s="35"/>
      <c r="I127" s="35"/>
    </row>
    <row r="128" spans="1:9" ht="38.25" customHeight="1">
      <c r="A128" s="70"/>
      <c r="B128" s="60" t="s">
        <v>93</v>
      </c>
      <c r="C128" s="41"/>
      <c r="D128" s="2"/>
      <c r="E128" s="35"/>
      <c r="F128" s="35"/>
      <c r="G128" s="35"/>
      <c r="H128" s="35"/>
      <c r="I128" s="35"/>
    </row>
    <row r="129" spans="1:9" ht="34.5" customHeight="1">
      <c r="A129" s="70"/>
      <c r="B129" s="60" t="s">
        <v>339</v>
      </c>
      <c r="C129" s="41"/>
      <c r="D129" s="2"/>
      <c r="E129" s="35"/>
      <c r="F129" s="35"/>
      <c r="G129" s="35"/>
      <c r="H129" s="35"/>
      <c r="I129" s="35"/>
    </row>
    <row r="130" spans="1:9" ht="43.5" customHeight="1">
      <c r="A130" s="70"/>
      <c r="B130" s="60" t="s">
        <v>340</v>
      </c>
      <c r="C130" s="41"/>
      <c r="D130" s="2"/>
      <c r="E130" s="35"/>
      <c r="F130" s="35"/>
      <c r="G130" s="35"/>
      <c r="H130" s="35"/>
      <c r="I130" s="35"/>
    </row>
    <row r="131" spans="1:9" ht="34.5" customHeight="1">
      <c r="A131" s="70"/>
      <c r="B131" s="60" t="s">
        <v>341</v>
      </c>
      <c r="C131" s="41"/>
      <c r="D131" s="2"/>
      <c r="E131" s="35"/>
      <c r="F131" s="35"/>
      <c r="G131" s="35"/>
      <c r="H131" s="35"/>
      <c r="I131" s="35"/>
    </row>
    <row r="132" spans="1:9" ht="12.75" customHeight="1">
      <c r="A132" s="70"/>
      <c r="B132" s="60"/>
      <c r="C132" s="41"/>
      <c r="D132" s="2"/>
      <c r="E132" s="35"/>
      <c r="F132" s="35"/>
      <c r="G132" s="35"/>
      <c r="H132" s="35"/>
      <c r="I132" s="35"/>
    </row>
    <row r="133" spans="1:9" ht="12.75">
      <c r="A133" s="79" t="s">
        <v>74</v>
      </c>
      <c r="B133" s="72" t="s">
        <v>91</v>
      </c>
      <c r="C133" s="41"/>
      <c r="D133" s="2"/>
      <c r="E133" s="35"/>
      <c r="F133" s="35"/>
      <c r="G133" s="35"/>
      <c r="H133" s="35"/>
      <c r="I133" s="35"/>
    </row>
    <row r="134" spans="1:21" s="146" customFormat="1" ht="24.75" customHeight="1">
      <c r="A134" s="70" t="s">
        <v>7</v>
      </c>
      <c r="B134" s="80" t="s">
        <v>353</v>
      </c>
      <c r="C134" s="29">
        <v>11.3715</v>
      </c>
      <c r="D134" s="27" t="s">
        <v>65</v>
      </c>
      <c r="E134" s="35">
        <v>0</v>
      </c>
      <c r="F134" s="35">
        <v>0</v>
      </c>
      <c r="G134" s="35">
        <f>C134*E134</f>
        <v>0</v>
      </c>
      <c r="H134" s="35">
        <f>C134*F134</f>
        <v>0</v>
      </c>
      <c r="I134" s="35">
        <f>G134+H134</f>
        <v>0</v>
      </c>
      <c r="K134" s="147"/>
      <c r="L134" s="147"/>
      <c r="M134" s="147"/>
      <c r="N134" s="147"/>
      <c r="O134" s="147"/>
      <c r="P134" s="147"/>
      <c r="Q134" s="147"/>
      <c r="R134" s="147"/>
      <c r="S134" s="147"/>
      <c r="T134" s="147"/>
      <c r="U134" s="147"/>
    </row>
    <row r="135" spans="1:21" s="146" customFormat="1" ht="24.75" customHeight="1">
      <c r="A135" s="70" t="s">
        <v>37</v>
      </c>
      <c r="B135" s="80" t="s">
        <v>354</v>
      </c>
      <c r="C135" s="29">
        <v>6.80625</v>
      </c>
      <c r="D135" s="27" t="s">
        <v>65</v>
      </c>
      <c r="E135" s="35">
        <v>0</v>
      </c>
      <c r="F135" s="35">
        <v>0</v>
      </c>
      <c r="G135" s="35">
        <f aca="true" t="shared" si="3" ref="G135:G198">C135*E135</f>
        <v>0</v>
      </c>
      <c r="H135" s="35">
        <f aca="true" t="shared" si="4" ref="H135:H198">C135*F135</f>
        <v>0</v>
      </c>
      <c r="I135" s="35">
        <f aca="true" t="shared" si="5" ref="I135:I198">G135+H135</f>
        <v>0</v>
      </c>
      <c r="K135" s="147"/>
      <c r="L135" s="147"/>
      <c r="M135" s="147"/>
      <c r="N135" s="147"/>
      <c r="O135" s="147"/>
      <c r="P135" s="147"/>
      <c r="Q135" s="147"/>
      <c r="R135" s="147"/>
      <c r="S135" s="147"/>
      <c r="T135" s="147"/>
      <c r="U135" s="147"/>
    </row>
    <row r="136" spans="1:21" s="146" customFormat="1" ht="29.25" customHeight="1">
      <c r="A136" s="70" t="s">
        <v>38</v>
      </c>
      <c r="B136" s="80" t="s">
        <v>355</v>
      </c>
      <c r="C136" s="29">
        <v>11.232000000000001</v>
      </c>
      <c r="D136" s="27" t="s">
        <v>65</v>
      </c>
      <c r="E136" s="35">
        <v>0</v>
      </c>
      <c r="F136" s="35">
        <v>0</v>
      </c>
      <c r="G136" s="35">
        <f t="shared" si="3"/>
        <v>0</v>
      </c>
      <c r="H136" s="35">
        <f t="shared" si="4"/>
        <v>0</v>
      </c>
      <c r="I136" s="35">
        <f t="shared" si="5"/>
        <v>0</v>
      </c>
      <c r="K136" s="147"/>
      <c r="L136" s="147"/>
      <c r="M136" s="147"/>
      <c r="N136" s="147"/>
      <c r="O136" s="147"/>
      <c r="P136" s="147"/>
      <c r="Q136" s="147"/>
      <c r="R136" s="147"/>
      <c r="S136" s="147"/>
      <c r="T136" s="147"/>
      <c r="U136" s="147"/>
    </row>
    <row r="137" spans="1:21" s="146" customFormat="1" ht="26.25" customHeight="1">
      <c r="A137" s="70" t="s">
        <v>39</v>
      </c>
      <c r="B137" s="80" t="s">
        <v>356</v>
      </c>
      <c r="C137" s="29">
        <v>9.521999999999998</v>
      </c>
      <c r="D137" s="27" t="s">
        <v>65</v>
      </c>
      <c r="E137" s="35">
        <v>0</v>
      </c>
      <c r="F137" s="35">
        <v>0</v>
      </c>
      <c r="G137" s="35">
        <f t="shared" si="3"/>
        <v>0</v>
      </c>
      <c r="H137" s="35">
        <f t="shared" si="4"/>
        <v>0</v>
      </c>
      <c r="I137" s="35">
        <f t="shared" si="5"/>
        <v>0</v>
      </c>
      <c r="K137" s="147"/>
      <c r="L137" s="147"/>
      <c r="M137" s="147"/>
      <c r="N137" s="147"/>
      <c r="O137" s="147"/>
      <c r="P137" s="147"/>
      <c r="Q137" s="147"/>
      <c r="R137" s="147"/>
      <c r="S137" s="147"/>
      <c r="T137" s="147"/>
      <c r="U137" s="147"/>
    </row>
    <row r="138" spans="1:21" s="146" customFormat="1" ht="30.75" customHeight="1">
      <c r="A138" s="70" t="s">
        <v>40</v>
      </c>
      <c r="B138" s="80" t="s">
        <v>357</v>
      </c>
      <c r="C138" s="29">
        <v>16.206750000000003</v>
      </c>
      <c r="D138" s="27" t="s">
        <v>65</v>
      </c>
      <c r="E138" s="35">
        <v>0</v>
      </c>
      <c r="F138" s="35">
        <v>0</v>
      </c>
      <c r="G138" s="35">
        <f t="shared" si="3"/>
        <v>0</v>
      </c>
      <c r="H138" s="35">
        <f t="shared" si="4"/>
        <v>0</v>
      </c>
      <c r="I138" s="35">
        <f t="shared" si="5"/>
        <v>0</v>
      </c>
      <c r="K138" s="147"/>
      <c r="L138" s="147"/>
      <c r="M138" s="147"/>
      <c r="N138" s="147"/>
      <c r="O138" s="147"/>
      <c r="P138" s="147"/>
      <c r="Q138" s="147"/>
      <c r="R138" s="147"/>
      <c r="S138" s="147"/>
      <c r="T138" s="147"/>
      <c r="U138" s="147"/>
    </row>
    <row r="139" spans="1:21" s="146" customFormat="1" ht="24.75" customHeight="1">
      <c r="A139" s="70" t="s">
        <v>41</v>
      </c>
      <c r="B139" s="80" t="s">
        <v>358</v>
      </c>
      <c r="C139" s="29">
        <v>10.890000000000002</v>
      </c>
      <c r="D139" s="27" t="s">
        <v>65</v>
      </c>
      <c r="E139" s="35">
        <v>0</v>
      </c>
      <c r="F139" s="35">
        <v>0</v>
      </c>
      <c r="G139" s="35">
        <f t="shared" si="3"/>
        <v>0</v>
      </c>
      <c r="H139" s="35">
        <f t="shared" si="4"/>
        <v>0</v>
      </c>
      <c r="I139" s="35">
        <f t="shared" si="5"/>
        <v>0</v>
      </c>
      <c r="K139" s="147"/>
      <c r="L139" s="147"/>
      <c r="M139" s="147"/>
      <c r="N139" s="147"/>
      <c r="O139" s="147"/>
      <c r="P139" s="147"/>
      <c r="Q139" s="147"/>
      <c r="R139" s="147"/>
      <c r="S139" s="147"/>
      <c r="T139" s="147"/>
      <c r="U139" s="147"/>
    </row>
    <row r="140" spans="1:21" s="146" customFormat="1" ht="24.75" customHeight="1">
      <c r="A140" s="70" t="s">
        <v>42</v>
      </c>
      <c r="B140" s="80" t="s">
        <v>359</v>
      </c>
      <c r="C140" s="29">
        <v>11.61</v>
      </c>
      <c r="D140" s="27" t="s">
        <v>65</v>
      </c>
      <c r="E140" s="35">
        <v>0</v>
      </c>
      <c r="F140" s="35">
        <v>0</v>
      </c>
      <c r="G140" s="35">
        <f t="shared" si="3"/>
        <v>0</v>
      </c>
      <c r="H140" s="35">
        <f t="shared" si="4"/>
        <v>0</v>
      </c>
      <c r="I140" s="35">
        <f t="shared" si="5"/>
        <v>0</v>
      </c>
      <c r="K140" s="147"/>
      <c r="L140" s="147"/>
      <c r="M140" s="147"/>
      <c r="N140" s="147"/>
      <c r="O140" s="147"/>
      <c r="P140" s="147"/>
      <c r="Q140" s="147"/>
      <c r="R140" s="147"/>
      <c r="S140" s="147"/>
      <c r="T140" s="147"/>
      <c r="U140" s="147"/>
    </row>
    <row r="141" spans="1:21" s="146" customFormat="1" ht="24.75" customHeight="1">
      <c r="A141" s="70" t="s">
        <v>43</v>
      </c>
      <c r="B141" s="80" t="s">
        <v>360</v>
      </c>
      <c r="C141" s="29">
        <v>11.5</v>
      </c>
      <c r="D141" s="27" t="s">
        <v>65</v>
      </c>
      <c r="E141" s="35">
        <v>0</v>
      </c>
      <c r="F141" s="35">
        <v>0</v>
      </c>
      <c r="G141" s="35">
        <f t="shared" si="3"/>
        <v>0</v>
      </c>
      <c r="H141" s="35">
        <f t="shared" si="4"/>
        <v>0</v>
      </c>
      <c r="I141" s="35">
        <f t="shared" si="5"/>
        <v>0</v>
      </c>
      <c r="K141" s="147"/>
      <c r="L141" s="147"/>
      <c r="M141" s="147"/>
      <c r="N141" s="147"/>
      <c r="O141" s="147"/>
      <c r="P141" s="147"/>
      <c r="Q141" s="147"/>
      <c r="R141" s="147"/>
      <c r="S141" s="147"/>
      <c r="T141" s="147"/>
      <c r="U141" s="147"/>
    </row>
    <row r="142" spans="1:21" s="146" customFormat="1" ht="24.75" customHeight="1">
      <c r="A142" s="70" t="s">
        <v>44</v>
      </c>
      <c r="B142" s="80" t="s">
        <v>361</v>
      </c>
      <c r="C142" s="29">
        <v>2.6459999999999995</v>
      </c>
      <c r="D142" s="27" t="s">
        <v>65</v>
      </c>
      <c r="E142" s="35">
        <v>0</v>
      </c>
      <c r="F142" s="35">
        <v>0</v>
      </c>
      <c r="G142" s="35">
        <f t="shared" si="3"/>
        <v>0</v>
      </c>
      <c r="H142" s="35">
        <f t="shared" si="4"/>
        <v>0</v>
      </c>
      <c r="I142" s="35">
        <f t="shared" si="5"/>
        <v>0</v>
      </c>
      <c r="K142" s="147"/>
      <c r="L142" s="147"/>
      <c r="M142" s="147"/>
      <c r="N142" s="147"/>
      <c r="O142" s="147"/>
      <c r="P142" s="147"/>
      <c r="Q142" s="147"/>
      <c r="R142" s="147"/>
      <c r="S142" s="147"/>
      <c r="T142" s="147"/>
      <c r="U142" s="147"/>
    </row>
    <row r="143" spans="1:21" s="146" customFormat="1" ht="24.75" customHeight="1">
      <c r="A143" s="70" t="s">
        <v>45</v>
      </c>
      <c r="B143" s="80" t="s">
        <v>362</v>
      </c>
      <c r="C143" s="29">
        <v>5.2128</v>
      </c>
      <c r="D143" s="27" t="s">
        <v>65</v>
      </c>
      <c r="E143" s="35">
        <v>0</v>
      </c>
      <c r="F143" s="35">
        <v>0</v>
      </c>
      <c r="G143" s="35">
        <f t="shared" si="3"/>
        <v>0</v>
      </c>
      <c r="H143" s="35">
        <f t="shared" si="4"/>
        <v>0</v>
      </c>
      <c r="I143" s="35">
        <f t="shared" si="5"/>
        <v>0</v>
      </c>
      <c r="K143" s="147"/>
      <c r="L143" s="147"/>
      <c r="M143" s="147"/>
      <c r="N143" s="147"/>
      <c r="O143" s="147"/>
      <c r="P143" s="147"/>
      <c r="Q143" s="147"/>
      <c r="R143" s="147"/>
      <c r="S143" s="147"/>
      <c r="T143" s="147"/>
      <c r="U143" s="147"/>
    </row>
    <row r="144" spans="1:21" s="146" customFormat="1" ht="24.75" customHeight="1">
      <c r="A144" s="70" t="s">
        <v>46</v>
      </c>
      <c r="B144" s="80" t="s">
        <v>385</v>
      </c>
      <c r="C144" s="29">
        <v>10.494</v>
      </c>
      <c r="D144" s="27" t="s">
        <v>65</v>
      </c>
      <c r="E144" s="35">
        <v>0</v>
      </c>
      <c r="F144" s="35">
        <v>0</v>
      </c>
      <c r="G144" s="35">
        <f t="shared" si="3"/>
        <v>0</v>
      </c>
      <c r="H144" s="35">
        <f t="shared" si="4"/>
        <v>0</v>
      </c>
      <c r="I144" s="35">
        <f t="shared" si="5"/>
        <v>0</v>
      </c>
      <c r="K144" s="147"/>
      <c r="L144" s="147"/>
      <c r="M144" s="147"/>
      <c r="N144" s="147"/>
      <c r="O144" s="147"/>
      <c r="P144" s="147"/>
      <c r="Q144" s="147"/>
      <c r="R144" s="147"/>
      <c r="S144" s="147"/>
      <c r="T144" s="147"/>
      <c r="U144" s="147"/>
    </row>
    <row r="145" spans="1:21" s="146" customFormat="1" ht="24.75" customHeight="1">
      <c r="A145" s="70" t="s">
        <v>47</v>
      </c>
      <c r="B145" s="80" t="s">
        <v>363</v>
      </c>
      <c r="C145" s="29">
        <v>32.4756</v>
      </c>
      <c r="D145" s="27" t="s">
        <v>65</v>
      </c>
      <c r="E145" s="35">
        <v>0</v>
      </c>
      <c r="F145" s="35">
        <v>0</v>
      </c>
      <c r="G145" s="35">
        <f t="shared" si="3"/>
        <v>0</v>
      </c>
      <c r="H145" s="35">
        <f t="shared" si="4"/>
        <v>0</v>
      </c>
      <c r="I145" s="35">
        <f t="shared" si="5"/>
        <v>0</v>
      </c>
      <c r="K145" s="147"/>
      <c r="L145" s="147"/>
      <c r="M145" s="147"/>
      <c r="N145" s="147"/>
      <c r="O145" s="147"/>
      <c r="P145" s="147"/>
      <c r="Q145" s="147"/>
      <c r="R145" s="147"/>
      <c r="S145" s="147"/>
      <c r="T145" s="147"/>
      <c r="U145" s="147"/>
    </row>
    <row r="146" spans="1:21" s="146" customFormat="1" ht="24.75" customHeight="1">
      <c r="A146" s="70" t="s">
        <v>48</v>
      </c>
      <c r="B146" s="146" t="s">
        <v>364</v>
      </c>
      <c r="C146" s="29">
        <v>3.6000000000000005</v>
      </c>
      <c r="D146" s="27" t="s">
        <v>65</v>
      </c>
      <c r="E146" s="35">
        <v>0</v>
      </c>
      <c r="F146" s="35">
        <v>0</v>
      </c>
      <c r="G146" s="35">
        <f t="shared" si="3"/>
        <v>0</v>
      </c>
      <c r="H146" s="35">
        <f t="shared" si="4"/>
        <v>0</v>
      </c>
      <c r="I146" s="35">
        <f t="shared" si="5"/>
        <v>0</v>
      </c>
      <c r="K146" s="147"/>
      <c r="L146" s="147"/>
      <c r="M146" s="147"/>
      <c r="N146" s="147"/>
      <c r="O146" s="147"/>
      <c r="P146" s="147"/>
      <c r="Q146" s="147"/>
      <c r="R146" s="147"/>
      <c r="S146" s="147"/>
      <c r="T146" s="147"/>
      <c r="U146" s="147"/>
    </row>
    <row r="147" spans="1:21" s="146" customFormat="1" ht="24.75" customHeight="1">
      <c r="A147" s="70" t="s">
        <v>49</v>
      </c>
      <c r="B147" s="80" t="s">
        <v>365</v>
      </c>
      <c r="C147" s="29">
        <v>0.2880000000000001</v>
      </c>
      <c r="D147" s="27" t="s">
        <v>65</v>
      </c>
      <c r="E147" s="35">
        <v>0</v>
      </c>
      <c r="F147" s="35">
        <v>0</v>
      </c>
      <c r="G147" s="35">
        <f t="shared" si="3"/>
        <v>0</v>
      </c>
      <c r="H147" s="35">
        <f t="shared" si="4"/>
        <v>0</v>
      </c>
      <c r="I147" s="35">
        <f t="shared" si="5"/>
        <v>0</v>
      </c>
      <c r="K147" s="147"/>
      <c r="L147" s="147"/>
      <c r="M147" s="147"/>
      <c r="N147" s="147"/>
      <c r="O147" s="147"/>
      <c r="P147" s="147"/>
      <c r="Q147" s="147"/>
      <c r="R147" s="147"/>
      <c r="S147" s="147"/>
      <c r="T147" s="147"/>
      <c r="U147" s="147"/>
    </row>
    <row r="148" spans="1:21" s="146" customFormat="1" ht="24.75" customHeight="1">
      <c r="A148" s="70" t="s">
        <v>263</v>
      </c>
      <c r="B148" s="80" t="s">
        <v>366</v>
      </c>
      <c r="C148" s="29">
        <v>0.648</v>
      </c>
      <c r="D148" s="27" t="s">
        <v>65</v>
      </c>
      <c r="E148" s="35">
        <v>0</v>
      </c>
      <c r="F148" s="35">
        <v>0</v>
      </c>
      <c r="G148" s="35">
        <f t="shared" si="3"/>
        <v>0</v>
      </c>
      <c r="H148" s="35">
        <f t="shared" si="4"/>
        <v>0</v>
      </c>
      <c r="I148" s="35">
        <f t="shared" si="5"/>
        <v>0</v>
      </c>
      <c r="K148" s="147"/>
      <c r="L148" s="147"/>
      <c r="M148" s="147"/>
      <c r="N148" s="147"/>
      <c r="O148" s="147"/>
      <c r="P148" s="147"/>
      <c r="Q148" s="147"/>
      <c r="R148" s="147"/>
      <c r="S148" s="147"/>
      <c r="T148" s="147"/>
      <c r="U148" s="147"/>
    </row>
    <row r="149" spans="1:21" s="146" customFormat="1" ht="15" customHeight="1">
      <c r="A149" s="70" t="s">
        <v>292</v>
      </c>
      <c r="B149" s="80" t="s">
        <v>367</v>
      </c>
      <c r="C149" s="29">
        <v>1.08</v>
      </c>
      <c r="D149" s="27" t="s">
        <v>65</v>
      </c>
      <c r="E149" s="35">
        <v>0</v>
      </c>
      <c r="F149" s="35">
        <v>0</v>
      </c>
      <c r="G149" s="35">
        <f t="shared" si="3"/>
        <v>0</v>
      </c>
      <c r="H149" s="35">
        <f t="shared" si="4"/>
        <v>0</v>
      </c>
      <c r="I149" s="35">
        <f t="shared" si="5"/>
        <v>0</v>
      </c>
      <c r="K149" s="147"/>
      <c r="L149" s="147"/>
      <c r="M149" s="147"/>
      <c r="N149" s="147"/>
      <c r="O149" s="147"/>
      <c r="P149" s="147"/>
      <c r="Q149" s="147"/>
      <c r="R149" s="147"/>
      <c r="S149" s="147"/>
      <c r="T149" s="147"/>
      <c r="U149" s="147"/>
    </row>
    <row r="150" spans="1:21" s="146" customFormat="1" ht="15" customHeight="1">
      <c r="A150" s="70" t="s">
        <v>386</v>
      </c>
      <c r="B150" s="80" t="s">
        <v>368</v>
      </c>
      <c r="C150" s="29">
        <v>0.16956000000000004</v>
      </c>
      <c r="D150" s="27" t="s">
        <v>65</v>
      </c>
      <c r="E150" s="35">
        <v>0</v>
      </c>
      <c r="F150" s="35">
        <v>0</v>
      </c>
      <c r="G150" s="35">
        <f t="shared" si="3"/>
        <v>0</v>
      </c>
      <c r="H150" s="35">
        <f t="shared" si="4"/>
        <v>0</v>
      </c>
      <c r="I150" s="35">
        <f t="shared" si="5"/>
        <v>0</v>
      </c>
      <c r="K150" s="147"/>
      <c r="L150" s="147"/>
      <c r="M150" s="147"/>
      <c r="N150" s="147"/>
      <c r="O150" s="147"/>
      <c r="P150" s="147"/>
      <c r="Q150" s="147"/>
      <c r="R150" s="147"/>
      <c r="S150" s="147"/>
      <c r="T150" s="147"/>
      <c r="U150" s="147"/>
    </row>
    <row r="151" spans="1:21" s="146" customFormat="1" ht="15" customHeight="1">
      <c r="A151" s="70" t="s">
        <v>387</v>
      </c>
      <c r="B151" s="80" t="s">
        <v>369</v>
      </c>
      <c r="C151" s="29">
        <v>2.7840000000000007</v>
      </c>
      <c r="D151" s="27" t="s">
        <v>65</v>
      </c>
      <c r="E151" s="35">
        <v>0</v>
      </c>
      <c r="F151" s="35">
        <v>0</v>
      </c>
      <c r="G151" s="35">
        <f t="shared" si="3"/>
        <v>0</v>
      </c>
      <c r="H151" s="35">
        <f t="shared" si="4"/>
        <v>0</v>
      </c>
      <c r="I151" s="35">
        <f t="shared" si="5"/>
        <v>0</v>
      </c>
      <c r="K151" s="147"/>
      <c r="L151" s="147"/>
      <c r="M151" s="147"/>
      <c r="N151" s="147"/>
      <c r="O151" s="147"/>
      <c r="P151" s="147"/>
      <c r="Q151" s="147"/>
      <c r="R151" s="147"/>
      <c r="S151" s="147"/>
      <c r="T151" s="147"/>
      <c r="U151" s="147"/>
    </row>
    <row r="152" spans="1:21" s="146" customFormat="1" ht="15" customHeight="1">
      <c r="A152" s="70" t="s">
        <v>388</v>
      </c>
      <c r="B152" s="80" t="s">
        <v>384</v>
      </c>
      <c r="C152" s="29">
        <v>0.371825</v>
      </c>
      <c r="D152" s="27" t="s">
        <v>65</v>
      </c>
      <c r="E152" s="35">
        <v>0</v>
      </c>
      <c r="F152" s="35">
        <v>0</v>
      </c>
      <c r="G152" s="35">
        <f t="shared" si="3"/>
        <v>0</v>
      </c>
      <c r="H152" s="35">
        <f t="shared" si="4"/>
        <v>0</v>
      </c>
      <c r="I152" s="35">
        <f t="shared" si="5"/>
        <v>0</v>
      </c>
      <c r="K152" s="147"/>
      <c r="L152" s="147"/>
      <c r="M152" s="147"/>
      <c r="N152" s="147"/>
      <c r="O152" s="147"/>
      <c r="P152" s="147"/>
      <c r="Q152" s="147"/>
      <c r="R152" s="147"/>
      <c r="S152" s="147"/>
      <c r="T152" s="147"/>
      <c r="U152" s="147"/>
    </row>
    <row r="153" spans="1:21" s="146" customFormat="1" ht="15" customHeight="1">
      <c r="A153" s="70"/>
      <c r="B153" s="80"/>
      <c r="C153" s="29"/>
      <c r="D153" s="27"/>
      <c r="E153" s="35">
        <v>0</v>
      </c>
      <c r="F153" s="35">
        <v>0</v>
      </c>
      <c r="G153" s="35">
        <f t="shared" si="3"/>
        <v>0</v>
      </c>
      <c r="H153" s="35">
        <f t="shared" si="4"/>
        <v>0</v>
      </c>
      <c r="I153" s="35">
        <f t="shared" si="5"/>
        <v>0</v>
      </c>
      <c r="K153" s="147"/>
      <c r="L153" s="147"/>
      <c r="M153" s="147"/>
      <c r="N153" s="147"/>
      <c r="O153" s="147"/>
      <c r="P153" s="147"/>
      <c r="Q153" s="147"/>
      <c r="R153" s="147"/>
      <c r="S153" s="147"/>
      <c r="T153" s="147"/>
      <c r="U153" s="147"/>
    </row>
    <row r="154" spans="1:21" s="146" customFormat="1" ht="15" customHeight="1">
      <c r="A154" s="70"/>
      <c r="B154" s="80"/>
      <c r="C154" s="29"/>
      <c r="D154" s="27"/>
      <c r="E154" s="35">
        <v>0</v>
      </c>
      <c r="F154" s="35">
        <v>0</v>
      </c>
      <c r="G154" s="35">
        <f t="shared" si="3"/>
        <v>0</v>
      </c>
      <c r="H154" s="35">
        <f t="shared" si="4"/>
        <v>0</v>
      </c>
      <c r="I154" s="35">
        <f t="shared" si="5"/>
        <v>0</v>
      </c>
      <c r="K154" s="147"/>
      <c r="L154" s="147"/>
      <c r="M154" s="147"/>
      <c r="N154" s="147"/>
      <c r="O154" s="147"/>
      <c r="P154" s="147"/>
      <c r="Q154" s="147"/>
      <c r="R154" s="147"/>
      <c r="S154" s="147"/>
      <c r="T154" s="147"/>
      <c r="U154" s="147"/>
    </row>
    <row r="155" spans="1:21" s="146" customFormat="1" ht="15" customHeight="1">
      <c r="A155" s="70"/>
      <c r="B155" s="80"/>
      <c r="C155" s="41"/>
      <c r="D155" s="27"/>
      <c r="E155" s="35">
        <v>0</v>
      </c>
      <c r="F155" s="35">
        <v>0</v>
      </c>
      <c r="G155" s="35">
        <f t="shared" si="3"/>
        <v>0</v>
      </c>
      <c r="H155" s="35">
        <f t="shared" si="4"/>
        <v>0</v>
      </c>
      <c r="I155" s="35">
        <f t="shared" si="5"/>
        <v>0</v>
      </c>
      <c r="K155" s="147"/>
      <c r="L155" s="147"/>
      <c r="M155" s="147"/>
      <c r="N155" s="147"/>
      <c r="O155" s="147"/>
      <c r="P155" s="147"/>
      <c r="Q155" s="147"/>
      <c r="R155" s="147"/>
      <c r="S155" s="147"/>
      <c r="T155" s="147"/>
      <c r="U155" s="147"/>
    </row>
    <row r="156" spans="1:9" ht="12.75">
      <c r="A156" s="79" t="s">
        <v>75</v>
      </c>
      <c r="B156" s="72" t="s">
        <v>76</v>
      </c>
      <c r="C156" s="41"/>
      <c r="D156" s="27"/>
      <c r="E156" s="35">
        <v>0</v>
      </c>
      <c r="F156" s="35">
        <v>0</v>
      </c>
      <c r="G156" s="35">
        <f t="shared" si="3"/>
        <v>0</v>
      </c>
      <c r="H156" s="35">
        <f t="shared" si="4"/>
        <v>0</v>
      </c>
      <c r="I156" s="35">
        <f t="shared" si="5"/>
        <v>0</v>
      </c>
    </row>
    <row r="157" spans="1:9" ht="25.5">
      <c r="A157" s="70" t="s">
        <v>7</v>
      </c>
      <c r="B157" s="80" t="s">
        <v>370</v>
      </c>
      <c r="C157" s="29">
        <v>8.850000000000001</v>
      </c>
      <c r="D157" s="27" t="s">
        <v>65</v>
      </c>
      <c r="E157" s="35">
        <v>0</v>
      </c>
      <c r="F157" s="35">
        <v>0</v>
      </c>
      <c r="G157" s="35">
        <f t="shared" si="3"/>
        <v>0</v>
      </c>
      <c r="H157" s="35">
        <f t="shared" si="4"/>
        <v>0</v>
      </c>
      <c r="I157" s="35">
        <f t="shared" si="5"/>
        <v>0</v>
      </c>
    </row>
    <row r="158" spans="1:9" ht="25.5">
      <c r="A158" s="70" t="s">
        <v>37</v>
      </c>
      <c r="B158" s="80" t="s">
        <v>371</v>
      </c>
      <c r="C158" s="29">
        <v>0.7080000000000002</v>
      </c>
      <c r="D158" s="27" t="s">
        <v>65</v>
      </c>
      <c r="E158" s="35">
        <v>0</v>
      </c>
      <c r="F158" s="35">
        <v>0</v>
      </c>
      <c r="G158" s="35">
        <f t="shared" si="3"/>
        <v>0</v>
      </c>
      <c r="H158" s="35">
        <f t="shared" si="4"/>
        <v>0</v>
      </c>
      <c r="I158" s="35">
        <f t="shared" si="5"/>
        <v>0</v>
      </c>
    </row>
    <row r="159" spans="1:9" ht="25.5">
      <c r="A159" s="70" t="s">
        <v>38</v>
      </c>
      <c r="B159" s="80" t="s">
        <v>372</v>
      </c>
      <c r="C159" s="29">
        <v>1.593</v>
      </c>
      <c r="D159" s="27" t="s">
        <v>65</v>
      </c>
      <c r="E159" s="35">
        <v>0</v>
      </c>
      <c r="F159" s="35">
        <v>0</v>
      </c>
      <c r="G159" s="35">
        <f t="shared" si="3"/>
        <v>0</v>
      </c>
      <c r="H159" s="35">
        <f t="shared" si="4"/>
        <v>0</v>
      </c>
      <c r="I159" s="35">
        <f t="shared" si="5"/>
        <v>0</v>
      </c>
    </row>
    <row r="160" spans="1:9" ht="25.5">
      <c r="A160" s="70" t="s">
        <v>39</v>
      </c>
      <c r="B160" s="80" t="s">
        <v>373</v>
      </c>
      <c r="C160" s="29">
        <v>2.655</v>
      </c>
      <c r="D160" s="27" t="s">
        <v>65</v>
      </c>
      <c r="E160" s="35">
        <v>0</v>
      </c>
      <c r="F160" s="35">
        <v>0</v>
      </c>
      <c r="G160" s="35">
        <f t="shared" si="3"/>
        <v>0</v>
      </c>
      <c r="H160" s="35">
        <f t="shared" si="4"/>
        <v>0</v>
      </c>
      <c r="I160" s="35">
        <f t="shared" si="5"/>
        <v>0</v>
      </c>
    </row>
    <row r="161" spans="1:21" s="57" customFormat="1" ht="12.75">
      <c r="A161" s="70" t="s">
        <v>40</v>
      </c>
      <c r="B161" s="28" t="s">
        <v>374</v>
      </c>
      <c r="C161" s="113">
        <v>0.41683500000000007</v>
      </c>
      <c r="D161" s="27" t="s">
        <v>65</v>
      </c>
      <c r="E161" s="35">
        <v>0</v>
      </c>
      <c r="F161" s="35">
        <v>0</v>
      </c>
      <c r="G161" s="35">
        <f t="shared" si="3"/>
        <v>0</v>
      </c>
      <c r="H161" s="35">
        <f t="shared" si="4"/>
        <v>0</v>
      </c>
      <c r="I161" s="35">
        <f t="shared" si="5"/>
        <v>0</v>
      </c>
      <c r="K161" s="149"/>
      <c r="L161" s="149"/>
      <c r="M161" s="149"/>
      <c r="N161" s="149"/>
      <c r="O161" s="149"/>
      <c r="P161" s="149"/>
      <c r="Q161" s="149"/>
      <c r="R161" s="149"/>
      <c r="S161" s="149"/>
      <c r="T161" s="149"/>
      <c r="U161" s="149"/>
    </row>
    <row r="162" spans="1:9" ht="12.75">
      <c r="A162" s="70" t="s">
        <v>41</v>
      </c>
      <c r="B162" s="80" t="s">
        <v>375</v>
      </c>
      <c r="C162" s="29">
        <v>4.02</v>
      </c>
      <c r="D162" s="27" t="s">
        <v>65</v>
      </c>
      <c r="E162" s="35">
        <v>0</v>
      </c>
      <c r="F162" s="35">
        <v>0</v>
      </c>
      <c r="G162" s="35">
        <f t="shared" si="3"/>
        <v>0</v>
      </c>
      <c r="H162" s="35">
        <f t="shared" si="4"/>
        <v>0</v>
      </c>
      <c r="I162" s="35">
        <f t="shared" si="5"/>
        <v>0</v>
      </c>
    </row>
    <row r="163" spans="1:9" ht="12.75">
      <c r="A163" s="70" t="s">
        <v>42</v>
      </c>
      <c r="B163" s="80" t="s">
        <v>376</v>
      </c>
      <c r="C163" s="29">
        <v>6.538000000000001</v>
      </c>
      <c r="D163" s="27" t="s">
        <v>65</v>
      </c>
      <c r="E163" s="35">
        <v>0</v>
      </c>
      <c r="F163" s="35">
        <v>0</v>
      </c>
      <c r="G163" s="35">
        <f t="shared" si="3"/>
        <v>0</v>
      </c>
      <c r="H163" s="35">
        <f t="shared" si="4"/>
        <v>0</v>
      </c>
      <c r="I163" s="35">
        <f t="shared" si="5"/>
        <v>0</v>
      </c>
    </row>
    <row r="164" spans="1:21" s="57" customFormat="1" ht="12.75">
      <c r="A164" s="70" t="s">
        <v>43</v>
      </c>
      <c r="B164" s="57" t="s">
        <v>389</v>
      </c>
      <c r="C164" s="113">
        <v>59.54</v>
      </c>
      <c r="D164" s="27" t="s">
        <v>65</v>
      </c>
      <c r="E164" s="35">
        <v>0</v>
      </c>
      <c r="F164" s="35">
        <v>0</v>
      </c>
      <c r="G164" s="35">
        <f t="shared" si="3"/>
        <v>0</v>
      </c>
      <c r="H164" s="35">
        <f t="shared" si="4"/>
        <v>0</v>
      </c>
      <c r="I164" s="35">
        <f t="shared" si="5"/>
        <v>0</v>
      </c>
      <c r="K164" s="149"/>
      <c r="L164" s="149"/>
      <c r="M164" s="149"/>
      <c r="N164" s="149"/>
      <c r="O164" s="149"/>
      <c r="P164" s="149"/>
      <c r="Q164" s="149"/>
      <c r="R164" s="149"/>
      <c r="S164" s="149"/>
      <c r="T164" s="149"/>
      <c r="U164" s="149"/>
    </row>
    <row r="165" spans="1:21" s="57" customFormat="1" ht="12.75">
      <c r="A165" s="70" t="s">
        <v>44</v>
      </c>
      <c r="B165" s="82" t="s">
        <v>344</v>
      </c>
      <c r="C165" s="113">
        <v>3.02391</v>
      </c>
      <c r="D165" s="27" t="s">
        <v>65</v>
      </c>
      <c r="E165" s="35">
        <v>0</v>
      </c>
      <c r="F165" s="35">
        <v>0</v>
      </c>
      <c r="G165" s="35">
        <f t="shared" si="3"/>
        <v>0</v>
      </c>
      <c r="H165" s="35">
        <f t="shared" si="4"/>
        <v>0</v>
      </c>
      <c r="I165" s="35">
        <f t="shared" si="5"/>
        <v>0</v>
      </c>
      <c r="K165" s="149"/>
      <c r="L165" s="149"/>
      <c r="M165" s="149"/>
      <c r="N165" s="149"/>
      <c r="O165" s="149"/>
      <c r="P165" s="149"/>
      <c r="Q165" s="149"/>
      <c r="R165" s="149"/>
      <c r="S165" s="149"/>
      <c r="T165" s="149"/>
      <c r="U165" s="149"/>
    </row>
    <row r="166" spans="1:21" s="57" customFormat="1" ht="12.75">
      <c r="A166" s="70" t="s">
        <v>45</v>
      </c>
      <c r="B166" s="82" t="s">
        <v>345</v>
      </c>
      <c r="C166" s="113">
        <v>5.06799</v>
      </c>
      <c r="D166" s="27" t="s">
        <v>65</v>
      </c>
      <c r="E166" s="35">
        <v>0</v>
      </c>
      <c r="F166" s="35">
        <v>0</v>
      </c>
      <c r="G166" s="35">
        <f t="shared" si="3"/>
        <v>0</v>
      </c>
      <c r="H166" s="35">
        <f t="shared" si="4"/>
        <v>0</v>
      </c>
      <c r="I166" s="35">
        <f t="shared" si="5"/>
        <v>0</v>
      </c>
      <c r="K166" s="149"/>
      <c r="L166" s="149"/>
      <c r="M166" s="149"/>
      <c r="N166" s="149"/>
      <c r="O166" s="149"/>
      <c r="P166" s="149"/>
      <c r="Q166" s="149"/>
      <c r="R166" s="149"/>
      <c r="S166" s="149"/>
      <c r="T166" s="149"/>
      <c r="U166" s="149"/>
    </row>
    <row r="167" spans="1:21" s="57" customFormat="1" ht="12.75">
      <c r="A167" s="70" t="s">
        <v>46</v>
      </c>
      <c r="B167" s="82" t="s">
        <v>346</v>
      </c>
      <c r="C167" s="113">
        <v>5.16834</v>
      </c>
      <c r="D167" s="27" t="s">
        <v>65</v>
      </c>
      <c r="E167" s="35">
        <v>0</v>
      </c>
      <c r="F167" s="35">
        <v>0</v>
      </c>
      <c r="G167" s="35">
        <f t="shared" si="3"/>
        <v>0</v>
      </c>
      <c r="H167" s="35">
        <f t="shared" si="4"/>
        <v>0</v>
      </c>
      <c r="I167" s="35">
        <f t="shared" si="5"/>
        <v>0</v>
      </c>
      <c r="K167" s="149"/>
      <c r="L167" s="149"/>
      <c r="M167" s="149"/>
      <c r="N167" s="149"/>
      <c r="O167" s="149"/>
      <c r="P167" s="149"/>
      <c r="Q167" s="149"/>
      <c r="R167" s="149"/>
      <c r="S167" s="149"/>
      <c r="T167" s="149"/>
      <c r="U167" s="149"/>
    </row>
    <row r="168" spans="1:21" s="57" customFormat="1" ht="12.75">
      <c r="A168" s="70" t="s">
        <v>47</v>
      </c>
      <c r="B168" s="82" t="s">
        <v>347</v>
      </c>
      <c r="C168" s="113">
        <v>2.97225</v>
      </c>
      <c r="D168" s="27" t="s">
        <v>65</v>
      </c>
      <c r="E168" s="35">
        <v>0</v>
      </c>
      <c r="F168" s="35">
        <v>0</v>
      </c>
      <c r="G168" s="35">
        <f t="shared" si="3"/>
        <v>0</v>
      </c>
      <c r="H168" s="35">
        <f t="shared" si="4"/>
        <v>0</v>
      </c>
      <c r="I168" s="35">
        <f t="shared" si="5"/>
        <v>0</v>
      </c>
      <c r="K168" s="149"/>
      <c r="L168" s="149"/>
      <c r="M168" s="149"/>
      <c r="N168" s="149"/>
      <c r="O168" s="149"/>
      <c r="P168" s="149"/>
      <c r="Q168" s="149"/>
      <c r="R168" s="149"/>
      <c r="S168" s="149"/>
      <c r="T168" s="149"/>
      <c r="U168" s="149"/>
    </row>
    <row r="169" spans="1:21" s="57" customFormat="1" ht="12.75">
      <c r="A169" s="70" t="s">
        <v>48</v>
      </c>
      <c r="B169" s="80" t="s">
        <v>348</v>
      </c>
      <c r="C169" s="113">
        <v>5.3154900000000005</v>
      </c>
      <c r="D169" s="27" t="s">
        <v>65</v>
      </c>
      <c r="E169" s="35">
        <v>0</v>
      </c>
      <c r="F169" s="35">
        <v>0</v>
      </c>
      <c r="G169" s="35">
        <f t="shared" si="3"/>
        <v>0</v>
      </c>
      <c r="H169" s="35">
        <f t="shared" si="4"/>
        <v>0</v>
      </c>
      <c r="I169" s="35">
        <f t="shared" si="5"/>
        <v>0</v>
      </c>
      <c r="K169" s="149"/>
      <c r="L169" s="149"/>
      <c r="M169" s="149"/>
      <c r="N169" s="149"/>
      <c r="O169" s="149"/>
      <c r="P169" s="149"/>
      <c r="Q169" s="149"/>
      <c r="R169" s="149"/>
      <c r="S169" s="149"/>
      <c r="T169" s="149"/>
      <c r="U169" s="149"/>
    </row>
    <row r="170" spans="1:21" s="57" customFormat="1" ht="12.75">
      <c r="A170" s="70" t="s">
        <v>49</v>
      </c>
      <c r="B170" s="80" t="s">
        <v>256</v>
      </c>
      <c r="C170" s="113">
        <v>1.6898400000000002</v>
      </c>
      <c r="D170" s="27" t="s">
        <v>65</v>
      </c>
      <c r="E170" s="35">
        <v>0</v>
      </c>
      <c r="F170" s="35">
        <v>0</v>
      </c>
      <c r="G170" s="35">
        <f t="shared" si="3"/>
        <v>0</v>
      </c>
      <c r="H170" s="35">
        <f t="shared" si="4"/>
        <v>0</v>
      </c>
      <c r="I170" s="35">
        <f t="shared" si="5"/>
        <v>0</v>
      </c>
      <c r="K170" s="149"/>
      <c r="L170" s="149"/>
      <c r="M170" s="149"/>
      <c r="N170" s="149"/>
      <c r="O170" s="149"/>
      <c r="P170" s="149"/>
      <c r="Q170" s="149"/>
      <c r="R170" s="149"/>
      <c r="S170" s="149"/>
      <c r="T170" s="149"/>
      <c r="U170" s="149"/>
    </row>
    <row r="171" spans="1:21" s="57" customFormat="1" ht="12.75">
      <c r="A171" s="70" t="s">
        <v>263</v>
      </c>
      <c r="B171" s="80" t="s">
        <v>349</v>
      </c>
      <c r="C171" s="113">
        <v>1.9788999999999999</v>
      </c>
      <c r="D171" s="27" t="s">
        <v>65</v>
      </c>
      <c r="E171" s="35">
        <v>0</v>
      </c>
      <c r="F171" s="35">
        <v>0</v>
      </c>
      <c r="G171" s="35">
        <f t="shared" si="3"/>
        <v>0</v>
      </c>
      <c r="H171" s="35">
        <f t="shared" si="4"/>
        <v>0</v>
      </c>
      <c r="I171" s="35">
        <f t="shared" si="5"/>
        <v>0</v>
      </c>
      <c r="K171" s="149"/>
      <c r="L171" s="149"/>
      <c r="M171" s="149"/>
      <c r="N171" s="149"/>
      <c r="O171" s="149"/>
      <c r="P171" s="149"/>
      <c r="Q171" s="149"/>
      <c r="R171" s="149"/>
      <c r="S171" s="149"/>
      <c r="T171" s="149"/>
      <c r="U171" s="149"/>
    </row>
    <row r="172" spans="1:21" s="57" customFormat="1" ht="12.75">
      <c r="A172" s="70" t="s">
        <v>292</v>
      </c>
      <c r="B172" s="80" t="s">
        <v>350</v>
      </c>
      <c r="C172" s="113">
        <v>0.7369999999999999</v>
      </c>
      <c r="D172" s="27" t="s">
        <v>65</v>
      </c>
      <c r="E172" s="35">
        <v>0</v>
      </c>
      <c r="F172" s="35">
        <v>0</v>
      </c>
      <c r="G172" s="35">
        <f t="shared" si="3"/>
        <v>0</v>
      </c>
      <c r="H172" s="35">
        <f t="shared" si="4"/>
        <v>0</v>
      </c>
      <c r="I172" s="35">
        <f t="shared" si="5"/>
        <v>0</v>
      </c>
      <c r="K172" s="149"/>
      <c r="L172" s="149"/>
      <c r="M172" s="149"/>
      <c r="N172" s="149"/>
      <c r="O172" s="149"/>
      <c r="P172" s="149"/>
      <c r="Q172" s="149"/>
      <c r="R172" s="149"/>
      <c r="S172" s="149"/>
      <c r="T172" s="149"/>
      <c r="U172" s="149"/>
    </row>
    <row r="173" spans="1:21" s="57" customFormat="1" ht="12.75">
      <c r="A173" s="70" t="s">
        <v>386</v>
      </c>
      <c r="B173" s="80" t="s">
        <v>351</v>
      </c>
      <c r="C173" s="113">
        <v>1.8351</v>
      </c>
      <c r="D173" s="27" t="s">
        <v>65</v>
      </c>
      <c r="E173" s="35">
        <v>0</v>
      </c>
      <c r="F173" s="35">
        <v>0</v>
      </c>
      <c r="G173" s="35">
        <f t="shared" si="3"/>
        <v>0</v>
      </c>
      <c r="H173" s="35">
        <f t="shared" si="4"/>
        <v>0</v>
      </c>
      <c r="I173" s="35">
        <f t="shared" si="5"/>
        <v>0</v>
      </c>
      <c r="K173" s="149"/>
      <c r="L173" s="149"/>
      <c r="M173" s="149"/>
      <c r="N173" s="149"/>
      <c r="O173" s="149"/>
      <c r="P173" s="149"/>
      <c r="Q173" s="149"/>
      <c r="R173" s="149"/>
      <c r="S173" s="149"/>
      <c r="T173" s="149"/>
      <c r="U173" s="149"/>
    </row>
    <row r="174" spans="1:21" s="57" customFormat="1" ht="12.75">
      <c r="A174" s="70" t="s">
        <v>387</v>
      </c>
      <c r="B174" s="80" t="s">
        <v>352</v>
      </c>
      <c r="C174" s="113">
        <v>0.7722899999999999</v>
      </c>
      <c r="D174" s="27" t="s">
        <v>65</v>
      </c>
      <c r="E174" s="35">
        <v>0</v>
      </c>
      <c r="F174" s="35">
        <v>0</v>
      </c>
      <c r="G174" s="35">
        <f t="shared" si="3"/>
        <v>0</v>
      </c>
      <c r="H174" s="35">
        <f t="shared" si="4"/>
        <v>0</v>
      </c>
      <c r="I174" s="35">
        <f t="shared" si="5"/>
        <v>0</v>
      </c>
      <c r="K174" s="149"/>
      <c r="L174" s="149"/>
      <c r="M174" s="149"/>
      <c r="N174" s="149"/>
      <c r="O174" s="149"/>
      <c r="P174" s="149"/>
      <c r="Q174" s="149"/>
      <c r="R174" s="149"/>
      <c r="S174" s="149"/>
      <c r="T174" s="149"/>
      <c r="U174" s="149"/>
    </row>
    <row r="175" spans="1:21" s="57" customFormat="1" ht="12.75">
      <c r="A175" s="70" t="s">
        <v>388</v>
      </c>
      <c r="B175" s="80" t="s">
        <v>390</v>
      </c>
      <c r="C175" s="113">
        <v>86.32695</v>
      </c>
      <c r="D175" s="27" t="s">
        <v>65</v>
      </c>
      <c r="E175" s="35">
        <v>0</v>
      </c>
      <c r="F175" s="35">
        <v>0</v>
      </c>
      <c r="G175" s="35">
        <f t="shared" si="3"/>
        <v>0</v>
      </c>
      <c r="H175" s="35">
        <f t="shared" si="4"/>
        <v>0</v>
      </c>
      <c r="I175" s="35">
        <f t="shared" si="5"/>
        <v>0</v>
      </c>
      <c r="K175" s="149"/>
      <c r="L175" s="149"/>
      <c r="M175" s="149"/>
      <c r="N175" s="149"/>
      <c r="O175" s="149"/>
      <c r="P175" s="149"/>
      <c r="Q175" s="149"/>
      <c r="R175" s="149"/>
      <c r="S175" s="149"/>
      <c r="T175" s="149"/>
      <c r="U175" s="149"/>
    </row>
    <row r="176" spans="1:21" s="57" customFormat="1" ht="12.75">
      <c r="A176" s="70"/>
      <c r="B176" s="80"/>
      <c r="C176" s="43"/>
      <c r="D176" s="27"/>
      <c r="E176" s="35">
        <v>0</v>
      </c>
      <c r="F176" s="35">
        <v>0</v>
      </c>
      <c r="G176" s="35">
        <f t="shared" si="3"/>
        <v>0</v>
      </c>
      <c r="H176" s="35">
        <f t="shared" si="4"/>
        <v>0</v>
      </c>
      <c r="I176" s="35">
        <f t="shared" si="5"/>
        <v>0</v>
      </c>
      <c r="K176" s="149"/>
      <c r="L176" s="149"/>
      <c r="M176" s="149"/>
      <c r="N176" s="149"/>
      <c r="O176" s="149"/>
      <c r="P176" s="149"/>
      <c r="Q176" s="149"/>
      <c r="R176" s="149"/>
      <c r="S176" s="149"/>
      <c r="T176" s="149"/>
      <c r="U176" s="149"/>
    </row>
    <row r="177" spans="1:9" ht="12.75">
      <c r="A177" s="79" t="s">
        <v>77</v>
      </c>
      <c r="B177" s="72" t="s">
        <v>78</v>
      </c>
      <c r="C177" s="41"/>
      <c r="D177" s="2"/>
      <c r="E177" s="35">
        <v>0</v>
      </c>
      <c r="F177" s="35">
        <v>0</v>
      </c>
      <c r="G177" s="35">
        <f t="shared" si="3"/>
        <v>0</v>
      </c>
      <c r="H177" s="35">
        <f t="shared" si="4"/>
        <v>0</v>
      </c>
      <c r="I177" s="35">
        <f t="shared" si="5"/>
        <v>0</v>
      </c>
    </row>
    <row r="178" spans="1:9" ht="25.5">
      <c r="A178" s="70" t="s">
        <v>7</v>
      </c>
      <c r="B178" s="80" t="s">
        <v>377</v>
      </c>
      <c r="C178" s="29">
        <v>8.850000000000001</v>
      </c>
      <c r="D178" s="27" t="s">
        <v>65</v>
      </c>
      <c r="E178" s="35">
        <v>0</v>
      </c>
      <c r="F178" s="35">
        <v>0</v>
      </c>
      <c r="G178" s="35">
        <f t="shared" si="3"/>
        <v>0</v>
      </c>
      <c r="H178" s="35">
        <f t="shared" si="4"/>
        <v>0</v>
      </c>
      <c r="I178" s="35">
        <f t="shared" si="5"/>
        <v>0</v>
      </c>
    </row>
    <row r="179" spans="1:9" ht="25.5">
      <c r="A179" s="70" t="s">
        <v>37</v>
      </c>
      <c r="B179" s="80" t="s">
        <v>378</v>
      </c>
      <c r="C179" s="29">
        <v>0.7080000000000002</v>
      </c>
      <c r="D179" s="27" t="s">
        <v>65</v>
      </c>
      <c r="E179" s="35">
        <v>0</v>
      </c>
      <c r="F179" s="35">
        <v>0</v>
      </c>
      <c r="G179" s="35">
        <f t="shared" si="3"/>
        <v>0</v>
      </c>
      <c r="H179" s="35">
        <f t="shared" si="4"/>
        <v>0</v>
      </c>
      <c r="I179" s="35">
        <f t="shared" si="5"/>
        <v>0</v>
      </c>
    </row>
    <row r="180" spans="1:9" ht="25.5">
      <c r="A180" s="70" t="s">
        <v>38</v>
      </c>
      <c r="B180" s="80" t="s">
        <v>379</v>
      </c>
      <c r="C180" s="29">
        <v>1.593</v>
      </c>
      <c r="D180" s="27" t="s">
        <v>65</v>
      </c>
      <c r="E180" s="35">
        <v>0</v>
      </c>
      <c r="F180" s="35">
        <v>0</v>
      </c>
      <c r="G180" s="35">
        <f t="shared" si="3"/>
        <v>0</v>
      </c>
      <c r="H180" s="35">
        <f t="shared" si="4"/>
        <v>0</v>
      </c>
      <c r="I180" s="35">
        <f t="shared" si="5"/>
        <v>0</v>
      </c>
    </row>
    <row r="181" spans="1:9" ht="25.5">
      <c r="A181" s="70" t="s">
        <v>39</v>
      </c>
      <c r="B181" s="80" t="s">
        <v>380</v>
      </c>
      <c r="C181" s="29">
        <v>0.885</v>
      </c>
      <c r="D181" s="27" t="s">
        <v>65</v>
      </c>
      <c r="E181" s="35">
        <v>0</v>
      </c>
      <c r="F181" s="35">
        <v>0</v>
      </c>
      <c r="G181" s="35">
        <f t="shared" si="3"/>
        <v>0</v>
      </c>
      <c r="H181" s="35">
        <f t="shared" si="4"/>
        <v>0</v>
      </c>
      <c r="I181" s="35">
        <f t="shared" si="5"/>
        <v>0</v>
      </c>
    </row>
    <row r="182" spans="1:9" ht="25.5">
      <c r="A182" s="70" t="s">
        <v>40</v>
      </c>
      <c r="B182" s="80" t="s">
        <v>381</v>
      </c>
      <c r="C182" s="29">
        <v>0.41683500000000007</v>
      </c>
      <c r="D182" s="27" t="s">
        <v>65</v>
      </c>
      <c r="E182" s="35">
        <v>0</v>
      </c>
      <c r="F182" s="35">
        <v>0</v>
      </c>
      <c r="G182" s="35">
        <f t="shared" si="3"/>
        <v>0</v>
      </c>
      <c r="H182" s="35">
        <f t="shared" si="4"/>
        <v>0</v>
      </c>
      <c r="I182" s="35">
        <f t="shared" si="5"/>
        <v>0</v>
      </c>
    </row>
    <row r="183" spans="1:9" ht="12.75">
      <c r="A183" s="70" t="s">
        <v>41</v>
      </c>
      <c r="B183" s="148" t="s">
        <v>382</v>
      </c>
      <c r="C183" s="113">
        <v>3.34035</v>
      </c>
      <c r="D183" s="27" t="s">
        <v>65</v>
      </c>
      <c r="E183" s="35">
        <v>0</v>
      </c>
      <c r="F183" s="35">
        <v>0</v>
      </c>
      <c r="G183" s="35">
        <f t="shared" si="3"/>
        <v>0</v>
      </c>
      <c r="H183" s="35">
        <f t="shared" si="4"/>
        <v>0</v>
      </c>
      <c r="I183" s="35">
        <f t="shared" si="5"/>
        <v>0</v>
      </c>
    </row>
    <row r="184" spans="1:9" ht="12.75">
      <c r="A184" s="70" t="s">
        <v>42</v>
      </c>
      <c r="B184" s="28" t="s">
        <v>383</v>
      </c>
      <c r="C184" s="113">
        <v>6.538000000000001</v>
      </c>
      <c r="D184" s="27" t="s">
        <v>65</v>
      </c>
      <c r="E184" s="35">
        <v>0</v>
      </c>
      <c r="F184" s="35">
        <v>0</v>
      </c>
      <c r="G184" s="35">
        <f t="shared" si="3"/>
        <v>0</v>
      </c>
      <c r="H184" s="35">
        <f t="shared" si="4"/>
        <v>0</v>
      </c>
      <c r="I184" s="35">
        <f t="shared" si="5"/>
        <v>0</v>
      </c>
    </row>
    <row r="185" spans="1:9" ht="12.75">
      <c r="A185" s="70" t="s">
        <v>43</v>
      </c>
      <c r="B185" s="28" t="s">
        <v>344</v>
      </c>
      <c r="C185" s="113">
        <v>3.02391</v>
      </c>
      <c r="D185" s="27" t="s">
        <v>65</v>
      </c>
      <c r="E185" s="35">
        <v>0</v>
      </c>
      <c r="F185" s="35">
        <v>0</v>
      </c>
      <c r="G185" s="35">
        <f t="shared" si="3"/>
        <v>0</v>
      </c>
      <c r="H185" s="35">
        <f t="shared" si="4"/>
        <v>0</v>
      </c>
      <c r="I185" s="35">
        <f t="shared" si="5"/>
        <v>0</v>
      </c>
    </row>
    <row r="186" spans="1:9" ht="12.75">
      <c r="A186" s="70" t="s">
        <v>44</v>
      </c>
      <c r="B186" s="148" t="s">
        <v>345</v>
      </c>
      <c r="C186" s="113">
        <v>5.06799</v>
      </c>
      <c r="D186" s="27" t="s">
        <v>65</v>
      </c>
      <c r="E186" s="35">
        <v>0</v>
      </c>
      <c r="F186" s="35">
        <v>0</v>
      </c>
      <c r="G186" s="35">
        <f t="shared" si="3"/>
        <v>0</v>
      </c>
      <c r="H186" s="35">
        <f t="shared" si="4"/>
        <v>0</v>
      </c>
      <c r="I186" s="35">
        <f t="shared" si="5"/>
        <v>0</v>
      </c>
    </row>
    <row r="187" spans="1:9" ht="12.75">
      <c r="A187" s="70" t="s">
        <v>45</v>
      </c>
      <c r="B187" s="148" t="s">
        <v>346</v>
      </c>
      <c r="C187" s="113">
        <v>5.16834</v>
      </c>
      <c r="D187" s="27" t="s">
        <v>65</v>
      </c>
      <c r="E187" s="35">
        <v>0</v>
      </c>
      <c r="F187" s="35">
        <v>0</v>
      </c>
      <c r="G187" s="35">
        <f t="shared" si="3"/>
        <v>0</v>
      </c>
      <c r="H187" s="35">
        <f t="shared" si="4"/>
        <v>0</v>
      </c>
      <c r="I187" s="35">
        <f t="shared" si="5"/>
        <v>0</v>
      </c>
    </row>
    <row r="188" spans="1:9" ht="12.75">
      <c r="A188" s="70" t="s">
        <v>46</v>
      </c>
      <c r="B188" s="148" t="s">
        <v>347</v>
      </c>
      <c r="C188" s="113">
        <v>2.97225</v>
      </c>
      <c r="D188" s="27" t="s">
        <v>65</v>
      </c>
      <c r="E188" s="35">
        <v>0</v>
      </c>
      <c r="F188" s="35">
        <v>0</v>
      </c>
      <c r="G188" s="35">
        <f t="shared" si="3"/>
        <v>0</v>
      </c>
      <c r="H188" s="35">
        <f t="shared" si="4"/>
        <v>0</v>
      </c>
      <c r="I188" s="35">
        <f t="shared" si="5"/>
        <v>0</v>
      </c>
    </row>
    <row r="189" spans="1:9" ht="12.75">
      <c r="A189" s="70" t="s">
        <v>47</v>
      </c>
      <c r="B189" s="82" t="s">
        <v>348</v>
      </c>
      <c r="C189" s="29">
        <v>4.2876900000000004</v>
      </c>
      <c r="D189" s="27" t="s">
        <v>65</v>
      </c>
      <c r="E189" s="35">
        <v>0</v>
      </c>
      <c r="F189" s="35">
        <v>0</v>
      </c>
      <c r="G189" s="35">
        <f t="shared" si="3"/>
        <v>0</v>
      </c>
      <c r="H189" s="35">
        <f t="shared" si="4"/>
        <v>0</v>
      </c>
      <c r="I189" s="35">
        <f t="shared" si="5"/>
        <v>0</v>
      </c>
    </row>
    <row r="190" spans="1:9" ht="12.75">
      <c r="A190" s="70" t="s">
        <v>48</v>
      </c>
      <c r="B190" s="82" t="s">
        <v>256</v>
      </c>
      <c r="C190" s="29">
        <v>1.6898400000000002</v>
      </c>
      <c r="D190" s="27" t="s">
        <v>65</v>
      </c>
      <c r="E190" s="35">
        <v>0</v>
      </c>
      <c r="F190" s="35">
        <v>0</v>
      </c>
      <c r="G190" s="35">
        <f t="shared" si="3"/>
        <v>0</v>
      </c>
      <c r="H190" s="35">
        <f t="shared" si="4"/>
        <v>0</v>
      </c>
      <c r="I190" s="35">
        <f t="shared" si="5"/>
        <v>0</v>
      </c>
    </row>
    <row r="191" spans="1:9" ht="12.75">
      <c r="A191" s="70" t="s">
        <v>49</v>
      </c>
      <c r="B191" s="82" t="s">
        <v>349</v>
      </c>
      <c r="C191" s="29">
        <v>1.9788999999999999</v>
      </c>
      <c r="D191" s="27" t="s">
        <v>65</v>
      </c>
      <c r="E191" s="35">
        <v>0</v>
      </c>
      <c r="F191" s="35">
        <v>0</v>
      </c>
      <c r="G191" s="35">
        <f t="shared" si="3"/>
        <v>0</v>
      </c>
      <c r="H191" s="35">
        <f t="shared" si="4"/>
        <v>0</v>
      </c>
      <c r="I191" s="35">
        <f t="shared" si="5"/>
        <v>0</v>
      </c>
    </row>
    <row r="192" spans="1:9" ht="12.75">
      <c r="A192" s="70" t="s">
        <v>263</v>
      </c>
      <c r="B192" s="82" t="s">
        <v>350</v>
      </c>
      <c r="C192" s="29">
        <v>0.7369999999999999</v>
      </c>
      <c r="D192" s="27" t="s">
        <v>65</v>
      </c>
      <c r="E192" s="35">
        <v>0</v>
      </c>
      <c r="F192" s="35">
        <v>0</v>
      </c>
      <c r="G192" s="35">
        <f t="shared" si="3"/>
        <v>0</v>
      </c>
      <c r="H192" s="35">
        <f t="shared" si="4"/>
        <v>0</v>
      </c>
      <c r="I192" s="35">
        <f t="shared" si="5"/>
        <v>0</v>
      </c>
    </row>
    <row r="193" spans="1:9" ht="12.75">
      <c r="A193" s="70" t="s">
        <v>292</v>
      </c>
      <c r="B193" s="82" t="s">
        <v>351</v>
      </c>
      <c r="C193" s="29">
        <v>0.7730999999999999</v>
      </c>
      <c r="D193" s="27" t="s">
        <v>65</v>
      </c>
      <c r="E193" s="35">
        <v>0</v>
      </c>
      <c r="F193" s="35">
        <v>0</v>
      </c>
      <c r="G193" s="35">
        <f t="shared" si="3"/>
        <v>0</v>
      </c>
      <c r="H193" s="35">
        <f t="shared" si="4"/>
        <v>0</v>
      </c>
      <c r="I193" s="35">
        <f t="shared" si="5"/>
        <v>0</v>
      </c>
    </row>
    <row r="194" spans="1:9" ht="12.75">
      <c r="A194" s="70" t="s">
        <v>386</v>
      </c>
      <c r="B194" s="82" t="s">
        <v>352</v>
      </c>
      <c r="C194" s="29">
        <v>0.7722899999999999</v>
      </c>
      <c r="D194" s="27" t="s">
        <v>65</v>
      </c>
      <c r="E194" s="35">
        <v>0</v>
      </c>
      <c r="F194" s="35">
        <v>0</v>
      </c>
      <c r="G194" s="35">
        <f t="shared" si="3"/>
        <v>0</v>
      </c>
      <c r="H194" s="35">
        <f t="shared" si="4"/>
        <v>0</v>
      </c>
      <c r="I194" s="35">
        <f t="shared" si="5"/>
        <v>0</v>
      </c>
    </row>
    <row r="195" spans="1:9" ht="12.75">
      <c r="A195" s="70" t="s">
        <v>387</v>
      </c>
      <c r="B195" s="82" t="s">
        <v>391</v>
      </c>
      <c r="C195" s="29">
        <v>78.25905</v>
      </c>
      <c r="D195" s="27" t="s">
        <v>65</v>
      </c>
      <c r="E195" s="35">
        <v>0</v>
      </c>
      <c r="F195" s="35">
        <v>0</v>
      </c>
      <c r="G195" s="35">
        <f t="shared" si="3"/>
        <v>0</v>
      </c>
      <c r="H195" s="35">
        <f t="shared" si="4"/>
        <v>0</v>
      </c>
      <c r="I195" s="35">
        <f t="shared" si="5"/>
        <v>0</v>
      </c>
    </row>
    <row r="196" spans="1:9" ht="12.75">
      <c r="A196" s="70"/>
      <c r="B196" s="82"/>
      <c r="C196" s="41"/>
      <c r="D196" s="27"/>
      <c r="E196" s="35">
        <v>0</v>
      </c>
      <c r="F196" s="35">
        <v>0</v>
      </c>
      <c r="G196" s="35">
        <f t="shared" si="3"/>
        <v>0</v>
      </c>
      <c r="H196" s="35">
        <f t="shared" si="4"/>
        <v>0</v>
      </c>
      <c r="I196" s="35">
        <f t="shared" si="5"/>
        <v>0</v>
      </c>
    </row>
    <row r="197" spans="1:9" ht="12.75">
      <c r="A197" s="79">
        <v>3.3</v>
      </c>
      <c r="B197" s="72" t="s">
        <v>261</v>
      </c>
      <c r="C197" s="41"/>
      <c r="D197" s="2"/>
      <c r="E197" s="35">
        <v>0</v>
      </c>
      <c r="F197" s="35">
        <v>0</v>
      </c>
      <c r="G197" s="35">
        <f t="shared" si="3"/>
        <v>0</v>
      </c>
      <c r="H197" s="35">
        <f t="shared" si="4"/>
        <v>0</v>
      </c>
      <c r="I197" s="35">
        <f t="shared" si="5"/>
        <v>0</v>
      </c>
    </row>
    <row r="198" spans="1:9" ht="89.25">
      <c r="A198" s="70"/>
      <c r="B198" s="60" t="s">
        <v>50</v>
      </c>
      <c r="C198" s="41"/>
      <c r="D198" s="27"/>
      <c r="E198" s="35">
        <v>0</v>
      </c>
      <c r="F198" s="35">
        <v>0</v>
      </c>
      <c r="G198" s="35">
        <f t="shared" si="3"/>
        <v>0</v>
      </c>
      <c r="H198" s="35">
        <f t="shared" si="4"/>
        <v>0</v>
      </c>
      <c r="I198" s="35">
        <f t="shared" si="5"/>
        <v>0</v>
      </c>
    </row>
    <row r="199" spans="1:9" ht="12.75">
      <c r="A199" s="79" t="s">
        <v>293</v>
      </c>
      <c r="B199" s="72" t="s">
        <v>91</v>
      </c>
      <c r="C199" s="41"/>
      <c r="D199" s="27"/>
      <c r="E199" s="35">
        <v>0</v>
      </c>
      <c r="F199" s="35">
        <v>0</v>
      </c>
      <c r="G199" s="35">
        <f aca="true" t="shared" si="6" ref="G199:G262">C199*E199</f>
        <v>0</v>
      </c>
      <c r="H199" s="35">
        <f aca="true" t="shared" si="7" ref="H199:H262">C199*F199</f>
        <v>0</v>
      </c>
      <c r="I199" s="35">
        <f aca="true" t="shared" si="8" ref="I199:I262">G199+H199</f>
        <v>0</v>
      </c>
    </row>
    <row r="200" spans="1:9" ht="12.75">
      <c r="A200" s="70" t="s">
        <v>7</v>
      </c>
      <c r="B200" s="80" t="s">
        <v>353</v>
      </c>
      <c r="C200" s="29">
        <v>23.939999999999998</v>
      </c>
      <c r="D200" s="27" t="s">
        <v>62</v>
      </c>
      <c r="E200" s="35">
        <v>0</v>
      </c>
      <c r="F200" s="35">
        <v>0</v>
      </c>
      <c r="G200" s="35">
        <f t="shared" si="6"/>
        <v>0</v>
      </c>
      <c r="H200" s="35">
        <f t="shared" si="7"/>
        <v>0</v>
      </c>
      <c r="I200" s="35">
        <f t="shared" si="8"/>
        <v>0</v>
      </c>
    </row>
    <row r="201" spans="1:9" ht="12.75">
      <c r="A201" s="70" t="s">
        <v>37</v>
      </c>
      <c r="B201" s="80" t="s">
        <v>354</v>
      </c>
      <c r="C201" s="29">
        <v>9.9</v>
      </c>
      <c r="D201" s="27" t="s">
        <v>62</v>
      </c>
      <c r="E201" s="35">
        <v>0</v>
      </c>
      <c r="F201" s="35">
        <v>0</v>
      </c>
      <c r="G201" s="35">
        <f t="shared" si="6"/>
        <v>0</v>
      </c>
      <c r="H201" s="35">
        <f t="shared" si="7"/>
        <v>0</v>
      </c>
      <c r="I201" s="35">
        <f t="shared" si="8"/>
        <v>0</v>
      </c>
    </row>
    <row r="202" spans="1:9" ht="12.75">
      <c r="A202" s="70" t="s">
        <v>38</v>
      </c>
      <c r="B202" s="80" t="s">
        <v>355</v>
      </c>
      <c r="C202" s="29">
        <v>13.32</v>
      </c>
      <c r="D202" s="27" t="s">
        <v>62</v>
      </c>
      <c r="E202" s="35">
        <v>0</v>
      </c>
      <c r="F202" s="35">
        <v>0</v>
      </c>
      <c r="G202" s="35">
        <f t="shared" si="6"/>
        <v>0</v>
      </c>
      <c r="H202" s="35">
        <f t="shared" si="7"/>
        <v>0</v>
      </c>
      <c r="I202" s="35">
        <f t="shared" si="8"/>
        <v>0</v>
      </c>
    </row>
    <row r="203" spans="1:9" ht="12.75">
      <c r="A203" s="70" t="s">
        <v>39</v>
      </c>
      <c r="B203" s="80" t="s">
        <v>356</v>
      </c>
      <c r="C203" s="29">
        <v>16.56</v>
      </c>
      <c r="D203" s="27" t="s">
        <v>62</v>
      </c>
      <c r="E203" s="35">
        <v>0</v>
      </c>
      <c r="F203" s="35">
        <v>0</v>
      </c>
      <c r="G203" s="35">
        <f t="shared" si="6"/>
        <v>0</v>
      </c>
      <c r="H203" s="35">
        <f t="shared" si="7"/>
        <v>0</v>
      </c>
      <c r="I203" s="35">
        <f t="shared" si="8"/>
        <v>0</v>
      </c>
    </row>
    <row r="204" spans="1:9" ht="12.75">
      <c r="A204" s="70" t="s">
        <v>40</v>
      </c>
      <c r="B204" s="80" t="s">
        <v>357</v>
      </c>
      <c r="C204" s="29">
        <v>26.46</v>
      </c>
      <c r="D204" s="27" t="s">
        <v>62</v>
      </c>
      <c r="E204" s="35">
        <v>0</v>
      </c>
      <c r="F204" s="35">
        <v>0</v>
      </c>
      <c r="G204" s="35">
        <f t="shared" si="6"/>
        <v>0</v>
      </c>
      <c r="H204" s="35">
        <f t="shared" si="7"/>
        <v>0</v>
      </c>
      <c r="I204" s="35">
        <f t="shared" si="8"/>
        <v>0</v>
      </c>
    </row>
    <row r="205" spans="1:9" ht="12.75">
      <c r="A205" s="70" t="s">
        <v>41</v>
      </c>
      <c r="B205" s="80" t="s">
        <v>358</v>
      </c>
      <c r="C205" s="29">
        <v>19.8</v>
      </c>
      <c r="D205" s="27" t="s">
        <v>62</v>
      </c>
      <c r="E205" s="35">
        <v>0</v>
      </c>
      <c r="F205" s="35">
        <v>0</v>
      </c>
      <c r="G205" s="35">
        <f t="shared" si="6"/>
        <v>0</v>
      </c>
      <c r="H205" s="35">
        <f t="shared" si="7"/>
        <v>0</v>
      </c>
      <c r="I205" s="35">
        <f t="shared" si="8"/>
        <v>0</v>
      </c>
    </row>
    <row r="206" spans="1:9" ht="12.75">
      <c r="A206" s="70" t="s">
        <v>42</v>
      </c>
      <c r="B206" s="80" t="s">
        <v>359</v>
      </c>
      <c r="C206" s="29">
        <v>17.01</v>
      </c>
      <c r="D206" s="27" t="s">
        <v>62</v>
      </c>
      <c r="E206" s="35">
        <v>0</v>
      </c>
      <c r="F206" s="35">
        <v>0</v>
      </c>
      <c r="G206" s="35">
        <f t="shared" si="6"/>
        <v>0</v>
      </c>
      <c r="H206" s="35">
        <f t="shared" si="7"/>
        <v>0</v>
      </c>
      <c r="I206" s="35">
        <f t="shared" si="8"/>
        <v>0</v>
      </c>
    </row>
    <row r="207" spans="1:9" ht="12.75">
      <c r="A207" s="70" t="s">
        <v>43</v>
      </c>
      <c r="B207" s="80" t="s">
        <v>360</v>
      </c>
      <c r="C207" s="29">
        <v>14.58</v>
      </c>
      <c r="D207" s="27" t="s">
        <v>62</v>
      </c>
      <c r="E207" s="35">
        <v>0</v>
      </c>
      <c r="F207" s="35">
        <v>0</v>
      </c>
      <c r="G207" s="35">
        <f t="shared" si="6"/>
        <v>0</v>
      </c>
      <c r="H207" s="35">
        <f t="shared" si="7"/>
        <v>0</v>
      </c>
      <c r="I207" s="35">
        <f t="shared" si="8"/>
        <v>0</v>
      </c>
    </row>
    <row r="208" spans="1:9" ht="12.75">
      <c r="A208" s="70" t="s">
        <v>44</v>
      </c>
      <c r="B208" s="80" t="s">
        <v>361</v>
      </c>
      <c r="C208" s="29">
        <v>7.559999999999999</v>
      </c>
      <c r="D208" s="27" t="s">
        <v>62</v>
      </c>
      <c r="E208" s="35">
        <v>0</v>
      </c>
      <c r="F208" s="35">
        <v>0</v>
      </c>
      <c r="G208" s="35">
        <f t="shared" si="6"/>
        <v>0</v>
      </c>
      <c r="H208" s="35">
        <f t="shared" si="7"/>
        <v>0</v>
      </c>
      <c r="I208" s="35">
        <f t="shared" si="8"/>
        <v>0</v>
      </c>
    </row>
    <row r="209" spans="1:9" ht="12.75">
      <c r="A209" s="70" t="s">
        <v>45</v>
      </c>
      <c r="B209" s="80" t="s">
        <v>362</v>
      </c>
      <c r="C209" s="29">
        <v>10.4274</v>
      </c>
      <c r="D209" s="27" t="s">
        <v>62</v>
      </c>
      <c r="E209" s="35">
        <v>0</v>
      </c>
      <c r="F209" s="35">
        <v>0</v>
      </c>
      <c r="G209" s="35">
        <f t="shared" si="6"/>
        <v>0</v>
      </c>
      <c r="H209" s="35">
        <f t="shared" si="7"/>
        <v>0</v>
      </c>
      <c r="I209" s="35">
        <f t="shared" si="8"/>
        <v>0</v>
      </c>
    </row>
    <row r="210" spans="1:9" ht="12.75">
      <c r="A210" s="70" t="s">
        <v>46</v>
      </c>
      <c r="B210" s="80" t="s">
        <v>385</v>
      </c>
      <c r="C210" s="29">
        <v>9.450000000000001</v>
      </c>
      <c r="D210" s="27" t="s">
        <v>62</v>
      </c>
      <c r="E210" s="35">
        <v>0</v>
      </c>
      <c r="F210" s="35">
        <v>0</v>
      </c>
      <c r="G210" s="35">
        <f t="shared" si="6"/>
        <v>0</v>
      </c>
      <c r="H210" s="35">
        <f t="shared" si="7"/>
        <v>0</v>
      </c>
      <c r="I210" s="35">
        <f t="shared" si="8"/>
        <v>0</v>
      </c>
    </row>
    <row r="211" spans="1:9" ht="12.75">
      <c r="A211" s="70" t="s">
        <v>47</v>
      </c>
      <c r="B211" s="80" t="s">
        <v>363</v>
      </c>
      <c r="C211" s="29">
        <v>255.01680000000002</v>
      </c>
      <c r="D211" s="27" t="s">
        <v>62</v>
      </c>
      <c r="E211" s="35">
        <v>0</v>
      </c>
      <c r="F211" s="35">
        <v>0</v>
      </c>
      <c r="G211" s="35">
        <f t="shared" si="6"/>
        <v>0</v>
      </c>
      <c r="H211" s="35">
        <f t="shared" si="7"/>
        <v>0</v>
      </c>
      <c r="I211" s="35">
        <f t="shared" si="8"/>
        <v>0</v>
      </c>
    </row>
    <row r="212" spans="1:9" ht="12.75">
      <c r="A212" s="70" t="s">
        <v>48</v>
      </c>
      <c r="B212" s="146" t="s">
        <v>364</v>
      </c>
      <c r="C212" s="29">
        <v>50.400000000000006</v>
      </c>
      <c r="D212" s="27" t="s">
        <v>62</v>
      </c>
      <c r="E212" s="35">
        <v>0</v>
      </c>
      <c r="F212" s="35">
        <v>0</v>
      </c>
      <c r="G212" s="35">
        <f t="shared" si="6"/>
        <v>0</v>
      </c>
      <c r="H212" s="35">
        <f t="shared" si="7"/>
        <v>0</v>
      </c>
      <c r="I212" s="35">
        <f t="shared" si="8"/>
        <v>0</v>
      </c>
    </row>
    <row r="213" spans="1:9" ht="25.5">
      <c r="A213" s="70" t="s">
        <v>49</v>
      </c>
      <c r="B213" s="80" t="s">
        <v>365</v>
      </c>
      <c r="C213" s="29">
        <v>4.320000000000001</v>
      </c>
      <c r="D213" s="27" t="s">
        <v>62</v>
      </c>
      <c r="E213" s="35">
        <v>0</v>
      </c>
      <c r="F213" s="35">
        <v>0</v>
      </c>
      <c r="G213" s="35">
        <f t="shared" si="6"/>
        <v>0</v>
      </c>
      <c r="H213" s="35">
        <f t="shared" si="7"/>
        <v>0</v>
      </c>
      <c r="I213" s="35">
        <f t="shared" si="8"/>
        <v>0</v>
      </c>
    </row>
    <row r="214" spans="1:9" ht="25.5">
      <c r="A214" s="70" t="s">
        <v>263</v>
      </c>
      <c r="B214" s="80" t="s">
        <v>366</v>
      </c>
      <c r="C214" s="29">
        <v>8.64</v>
      </c>
      <c r="D214" s="27" t="s">
        <v>62</v>
      </c>
      <c r="E214" s="35">
        <v>0</v>
      </c>
      <c r="F214" s="35">
        <v>0</v>
      </c>
      <c r="G214" s="35">
        <f t="shared" si="6"/>
        <v>0</v>
      </c>
      <c r="H214" s="35">
        <f t="shared" si="7"/>
        <v>0</v>
      </c>
      <c r="I214" s="35">
        <f t="shared" si="8"/>
        <v>0</v>
      </c>
    </row>
    <row r="215" spans="1:9" ht="25.5">
      <c r="A215" s="70" t="s">
        <v>292</v>
      </c>
      <c r="B215" s="80" t="s">
        <v>367</v>
      </c>
      <c r="C215" s="29">
        <v>12.240000000000004</v>
      </c>
      <c r="D215" s="27" t="s">
        <v>62</v>
      </c>
      <c r="E215" s="35">
        <v>0</v>
      </c>
      <c r="F215" s="35">
        <v>0</v>
      </c>
      <c r="G215" s="35">
        <f t="shared" si="6"/>
        <v>0</v>
      </c>
      <c r="H215" s="35">
        <f t="shared" si="7"/>
        <v>0</v>
      </c>
      <c r="I215" s="35">
        <f t="shared" si="8"/>
        <v>0</v>
      </c>
    </row>
    <row r="216" spans="1:9" ht="12.75">
      <c r="A216" s="70" t="s">
        <v>386</v>
      </c>
      <c r="B216" s="80" t="s">
        <v>368</v>
      </c>
      <c r="C216" s="29">
        <v>2.2608</v>
      </c>
      <c r="D216" s="27" t="s">
        <v>62</v>
      </c>
      <c r="E216" s="35">
        <v>0</v>
      </c>
      <c r="F216" s="35">
        <v>0</v>
      </c>
      <c r="G216" s="35">
        <f t="shared" si="6"/>
        <v>0</v>
      </c>
      <c r="H216" s="35">
        <f t="shared" si="7"/>
        <v>0</v>
      </c>
      <c r="I216" s="35">
        <f t="shared" si="8"/>
        <v>0</v>
      </c>
    </row>
    <row r="217" spans="1:9" ht="12.75">
      <c r="A217" s="70" t="s">
        <v>387</v>
      </c>
      <c r="B217" s="80" t="s">
        <v>369</v>
      </c>
      <c r="C217" s="29">
        <v>27.840000000000003</v>
      </c>
      <c r="D217" s="27" t="s">
        <v>62</v>
      </c>
      <c r="E217" s="35">
        <v>0</v>
      </c>
      <c r="F217" s="35">
        <v>0</v>
      </c>
      <c r="G217" s="35">
        <f t="shared" si="6"/>
        <v>0</v>
      </c>
      <c r="H217" s="35">
        <f t="shared" si="7"/>
        <v>0</v>
      </c>
      <c r="I217" s="35">
        <f t="shared" si="8"/>
        <v>0</v>
      </c>
    </row>
    <row r="218" spans="1:9" ht="12.75">
      <c r="A218" s="70" t="s">
        <v>388</v>
      </c>
      <c r="B218" s="80" t="s">
        <v>384</v>
      </c>
      <c r="C218" s="29">
        <v>4.57</v>
      </c>
      <c r="D218" s="27" t="s">
        <v>62</v>
      </c>
      <c r="E218" s="35">
        <v>0</v>
      </c>
      <c r="F218" s="35">
        <v>0</v>
      </c>
      <c r="G218" s="35">
        <f t="shared" si="6"/>
        <v>0</v>
      </c>
      <c r="H218" s="35">
        <f t="shared" si="7"/>
        <v>0</v>
      </c>
      <c r="I218" s="35">
        <f t="shared" si="8"/>
        <v>0</v>
      </c>
    </row>
    <row r="219" spans="1:9" ht="12.75">
      <c r="A219" s="70"/>
      <c r="C219" s="29"/>
      <c r="D219" s="27"/>
      <c r="E219" s="35">
        <v>0</v>
      </c>
      <c r="F219" s="35">
        <v>0</v>
      </c>
      <c r="G219" s="35">
        <f t="shared" si="6"/>
        <v>0</v>
      </c>
      <c r="H219" s="35">
        <f t="shared" si="7"/>
        <v>0</v>
      </c>
      <c r="I219" s="35">
        <f t="shared" si="8"/>
        <v>0</v>
      </c>
    </row>
    <row r="220" spans="1:9" ht="12.75">
      <c r="A220" s="70"/>
      <c r="C220" s="41"/>
      <c r="D220" s="27"/>
      <c r="E220" s="35">
        <v>0</v>
      </c>
      <c r="F220" s="35">
        <v>0</v>
      </c>
      <c r="G220" s="35">
        <f t="shared" si="6"/>
        <v>0</v>
      </c>
      <c r="H220" s="35">
        <f t="shared" si="7"/>
        <v>0</v>
      </c>
      <c r="I220" s="35">
        <f t="shared" si="8"/>
        <v>0</v>
      </c>
    </row>
    <row r="221" spans="1:21" s="146" customFormat="1" ht="12.75">
      <c r="A221" s="79" t="s">
        <v>294</v>
      </c>
      <c r="B221" s="72" t="s">
        <v>76</v>
      </c>
      <c r="C221" s="165"/>
      <c r="D221" s="27"/>
      <c r="E221" s="35">
        <v>0</v>
      </c>
      <c r="F221" s="35">
        <v>0</v>
      </c>
      <c r="G221" s="35">
        <f t="shared" si="6"/>
        <v>0</v>
      </c>
      <c r="H221" s="35">
        <f t="shared" si="7"/>
        <v>0</v>
      </c>
      <c r="I221" s="35">
        <f t="shared" si="8"/>
        <v>0</v>
      </c>
      <c r="K221" s="147"/>
      <c r="L221" s="147"/>
      <c r="M221" s="147"/>
      <c r="N221" s="147"/>
      <c r="O221" s="147"/>
      <c r="P221" s="147"/>
      <c r="Q221" s="147"/>
      <c r="R221" s="147"/>
      <c r="S221" s="147"/>
      <c r="T221" s="147"/>
      <c r="U221" s="147"/>
    </row>
    <row r="222" spans="1:21" s="146" customFormat="1" ht="25.5">
      <c r="A222" s="70" t="s">
        <v>7</v>
      </c>
      <c r="B222" s="80" t="s">
        <v>370</v>
      </c>
      <c r="C222" s="151">
        <v>123.9</v>
      </c>
      <c r="D222" s="27" t="s">
        <v>62</v>
      </c>
      <c r="E222" s="35">
        <v>0</v>
      </c>
      <c r="F222" s="35">
        <v>0</v>
      </c>
      <c r="G222" s="35">
        <f t="shared" si="6"/>
        <v>0</v>
      </c>
      <c r="H222" s="35">
        <f t="shared" si="7"/>
        <v>0</v>
      </c>
      <c r="I222" s="35">
        <f t="shared" si="8"/>
        <v>0</v>
      </c>
      <c r="K222" s="147"/>
      <c r="L222" s="147"/>
      <c r="M222" s="147"/>
      <c r="N222" s="147"/>
      <c r="O222" s="147"/>
      <c r="P222" s="147"/>
      <c r="Q222" s="147"/>
      <c r="R222" s="147"/>
      <c r="S222" s="147"/>
      <c r="T222" s="147"/>
      <c r="U222" s="147"/>
    </row>
    <row r="223" spans="1:21" s="146" customFormat="1" ht="25.5">
      <c r="A223" s="70" t="s">
        <v>37</v>
      </c>
      <c r="B223" s="80" t="s">
        <v>371</v>
      </c>
      <c r="C223" s="151">
        <v>10.620000000000003</v>
      </c>
      <c r="D223" s="27" t="s">
        <v>62</v>
      </c>
      <c r="E223" s="35">
        <v>0</v>
      </c>
      <c r="F223" s="35">
        <v>0</v>
      </c>
      <c r="G223" s="35">
        <f t="shared" si="6"/>
        <v>0</v>
      </c>
      <c r="H223" s="35">
        <f t="shared" si="7"/>
        <v>0</v>
      </c>
      <c r="I223" s="35">
        <f t="shared" si="8"/>
        <v>0</v>
      </c>
      <c r="K223" s="147"/>
      <c r="L223" s="147"/>
      <c r="M223" s="147"/>
      <c r="N223" s="147"/>
      <c r="O223" s="147"/>
      <c r="P223" s="147"/>
      <c r="Q223" s="147"/>
      <c r="R223" s="147"/>
      <c r="S223" s="147"/>
      <c r="T223" s="147"/>
      <c r="U223" s="147"/>
    </row>
    <row r="224" spans="1:21" s="146" customFormat="1" ht="25.5">
      <c r="A224" s="70" t="s">
        <v>38</v>
      </c>
      <c r="B224" s="80" t="s">
        <v>372</v>
      </c>
      <c r="C224" s="29">
        <v>21.24</v>
      </c>
      <c r="D224" s="27" t="s">
        <v>62</v>
      </c>
      <c r="E224" s="35">
        <v>0</v>
      </c>
      <c r="F224" s="35">
        <v>0</v>
      </c>
      <c r="G224" s="35">
        <f t="shared" si="6"/>
        <v>0</v>
      </c>
      <c r="H224" s="35">
        <f t="shared" si="7"/>
        <v>0</v>
      </c>
      <c r="I224" s="35">
        <f t="shared" si="8"/>
        <v>0</v>
      </c>
      <c r="K224" s="147"/>
      <c r="L224" s="147"/>
      <c r="M224" s="147"/>
      <c r="N224" s="147"/>
      <c r="O224" s="147"/>
      <c r="P224" s="147"/>
      <c r="Q224" s="147"/>
      <c r="R224" s="147"/>
      <c r="S224" s="147"/>
      <c r="T224" s="147"/>
      <c r="U224" s="147"/>
    </row>
    <row r="225" spans="1:21" s="146" customFormat="1" ht="25.5">
      <c r="A225" s="70" t="s">
        <v>39</v>
      </c>
      <c r="B225" s="80" t="s">
        <v>373</v>
      </c>
      <c r="C225" s="29">
        <v>30.090000000000003</v>
      </c>
      <c r="D225" s="27" t="s">
        <v>62</v>
      </c>
      <c r="E225" s="35">
        <v>0</v>
      </c>
      <c r="F225" s="35">
        <v>0</v>
      </c>
      <c r="G225" s="35">
        <f t="shared" si="6"/>
        <v>0</v>
      </c>
      <c r="H225" s="35">
        <f t="shared" si="7"/>
        <v>0</v>
      </c>
      <c r="I225" s="35">
        <f t="shared" si="8"/>
        <v>0</v>
      </c>
      <c r="K225" s="147"/>
      <c r="L225" s="147"/>
      <c r="M225" s="147"/>
      <c r="N225" s="147"/>
      <c r="O225" s="147"/>
      <c r="P225" s="147"/>
      <c r="Q225" s="147"/>
      <c r="R225" s="147"/>
      <c r="S225" s="147"/>
      <c r="T225" s="147"/>
      <c r="U225" s="147"/>
    </row>
    <row r="226" spans="1:21" s="146" customFormat="1" ht="12.75">
      <c r="A226" s="70" t="s">
        <v>40</v>
      </c>
      <c r="B226" s="28" t="s">
        <v>374</v>
      </c>
      <c r="C226" s="29">
        <v>5.5578</v>
      </c>
      <c r="D226" s="27" t="s">
        <v>62</v>
      </c>
      <c r="E226" s="35">
        <v>0</v>
      </c>
      <c r="F226" s="35">
        <v>0</v>
      </c>
      <c r="G226" s="35">
        <f t="shared" si="6"/>
        <v>0</v>
      </c>
      <c r="H226" s="35">
        <f t="shared" si="7"/>
        <v>0</v>
      </c>
      <c r="I226" s="35">
        <f t="shared" si="8"/>
        <v>0</v>
      </c>
      <c r="K226" s="147"/>
      <c r="L226" s="147"/>
      <c r="M226" s="147"/>
      <c r="N226" s="147"/>
      <c r="O226" s="147"/>
      <c r="P226" s="147"/>
      <c r="Q226" s="147"/>
      <c r="R226" s="147"/>
      <c r="S226" s="147"/>
      <c r="T226" s="147"/>
      <c r="U226" s="147"/>
    </row>
    <row r="227" spans="1:21" s="146" customFormat="1" ht="12.75">
      <c r="A227" s="70" t="s">
        <v>41</v>
      </c>
      <c r="B227" s="80" t="s">
        <v>375</v>
      </c>
      <c r="C227" s="29">
        <v>22.995500000000003</v>
      </c>
      <c r="D227" s="27" t="s">
        <v>62</v>
      </c>
      <c r="E227" s="35">
        <v>0</v>
      </c>
      <c r="F227" s="35">
        <v>0</v>
      </c>
      <c r="G227" s="35">
        <f t="shared" si="6"/>
        <v>0</v>
      </c>
      <c r="H227" s="35">
        <f t="shared" si="7"/>
        <v>0</v>
      </c>
      <c r="I227" s="35">
        <f t="shared" si="8"/>
        <v>0</v>
      </c>
      <c r="K227" s="147"/>
      <c r="L227" s="147"/>
      <c r="M227" s="147"/>
      <c r="N227" s="147"/>
      <c r="O227" s="147"/>
      <c r="P227" s="147"/>
      <c r="Q227" s="147"/>
      <c r="R227" s="147"/>
      <c r="S227" s="147"/>
      <c r="T227" s="147"/>
      <c r="U227" s="147"/>
    </row>
    <row r="228" spans="1:21" s="146" customFormat="1" ht="12.75">
      <c r="A228" s="70" t="s">
        <v>42</v>
      </c>
      <c r="B228" s="80" t="s">
        <v>376</v>
      </c>
      <c r="C228" s="29">
        <v>69.23349999999999</v>
      </c>
      <c r="D228" s="27" t="s">
        <v>62</v>
      </c>
      <c r="E228" s="35">
        <v>0</v>
      </c>
      <c r="F228" s="35">
        <v>0</v>
      </c>
      <c r="G228" s="35">
        <f t="shared" si="6"/>
        <v>0</v>
      </c>
      <c r="H228" s="35">
        <f t="shared" si="7"/>
        <v>0</v>
      </c>
      <c r="I228" s="35">
        <f t="shared" si="8"/>
        <v>0</v>
      </c>
      <c r="K228" s="147"/>
      <c r="L228" s="147"/>
      <c r="M228" s="147"/>
      <c r="N228" s="147"/>
      <c r="O228" s="147"/>
      <c r="P228" s="147"/>
      <c r="Q228" s="147"/>
      <c r="R228" s="147"/>
      <c r="S228" s="147"/>
      <c r="T228" s="147"/>
      <c r="U228" s="147"/>
    </row>
    <row r="229" spans="1:21" s="146" customFormat="1" ht="12.75">
      <c r="A229" s="70" t="s">
        <v>43</v>
      </c>
      <c r="B229" s="57" t="s">
        <v>389</v>
      </c>
      <c r="C229" s="29">
        <v>13.589</v>
      </c>
      <c r="D229" s="27" t="s">
        <v>62</v>
      </c>
      <c r="E229" s="35">
        <v>0</v>
      </c>
      <c r="F229" s="35">
        <v>0</v>
      </c>
      <c r="G229" s="35">
        <f t="shared" si="6"/>
        <v>0</v>
      </c>
      <c r="H229" s="35">
        <f t="shared" si="7"/>
        <v>0</v>
      </c>
      <c r="I229" s="35">
        <f t="shared" si="8"/>
        <v>0</v>
      </c>
      <c r="K229" s="147"/>
      <c r="L229" s="147"/>
      <c r="M229" s="147"/>
      <c r="N229" s="147"/>
      <c r="O229" s="147"/>
      <c r="P229" s="147"/>
      <c r="Q229" s="147"/>
      <c r="R229" s="147"/>
      <c r="S229" s="147"/>
      <c r="T229" s="147"/>
      <c r="U229" s="147"/>
    </row>
    <row r="230" spans="1:21" s="146" customFormat="1" ht="12.75">
      <c r="A230" s="70" t="s">
        <v>44</v>
      </c>
      <c r="B230" s="82" t="s">
        <v>344</v>
      </c>
      <c r="C230" s="29">
        <v>36.95890000000001</v>
      </c>
      <c r="D230" s="27" t="s">
        <v>62</v>
      </c>
      <c r="E230" s="35">
        <v>0</v>
      </c>
      <c r="F230" s="35">
        <v>0</v>
      </c>
      <c r="G230" s="35">
        <f t="shared" si="6"/>
        <v>0</v>
      </c>
      <c r="H230" s="35">
        <f t="shared" si="7"/>
        <v>0</v>
      </c>
      <c r="I230" s="35">
        <f t="shared" si="8"/>
        <v>0</v>
      </c>
      <c r="K230" s="147"/>
      <c r="L230" s="147"/>
      <c r="M230" s="147"/>
      <c r="N230" s="147"/>
      <c r="O230" s="147"/>
      <c r="P230" s="147"/>
      <c r="Q230" s="147"/>
      <c r="R230" s="147"/>
      <c r="S230" s="147"/>
      <c r="T230" s="147"/>
      <c r="U230" s="147"/>
    </row>
    <row r="231" spans="1:21" s="146" customFormat="1" ht="12.75">
      <c r="A231" s="70" t="s">
        <v>45</v>
      </c>
      <c r="B231" s="82" t="s">
        <v>345</v>
      </c>
      <c r="C231" s="29">
        <v>61.942099999999996</v>
      </c>
      <c r="D231" s="27" t="s">
        <v>62</v>
      </c>
      <c r="E231" s="35">
        <v>0</v>
      </c>
      <c r="F231" s="35">
        <v>0</v>
      </c>
      <c r="G231" s="35">
        <f t="shared" si="6"/>
        <v>0</v>
      </c>
      <c r="H231" s="35">
        <f t="shared" si="7"/>
        <v>0</v>
      </c>
      <c r="I231" s="35">
        <f t="shared" si="8"/>
        <v>0</v>
      </c>
      <c r="K231" s="147"/>
      <c r="L231" s="147"/>
      <c r="M231" s="147"/>
      <c r="N231" s="147"/>
      <c r="O231" s="147"/>
      <c r="P231" s="147"/>
      <c r="Q231" s="147"/>
      <c r="R231" s="147"/>
      <c r="S231" s="147"/>
      <c r="T231" s="147"/>
      <c r="U231" s="147"/>
    </row>
    <row r="232" spans="1:21" s="146" customFormat="1" ht="12.75">
      <c r="A232" s="70" t="s">
        <v>46</v>
      </c>
      <c r="B232" s="82" t="s">
        <v>346</v>
      </c>
      <c r="C232" s="29">
        <v>63.1686</v>
      </c>
      <c r="D232" s="27" t="s">
        <v>62</v>
      </c>
      <c r="E232" s="35">
        <v>0</v>
      </c>
      <c r="F232" s="35">
        <v>0</v>
      </c>
      <c r="G232" s="35">
        <f t="shared" si="6"/>
        <v>0</v>
      </c>
      <c r="H232" s="35">
        <f t="shared" si="7"/>
        <v>0</v>
      </c>
      <c r="I232" s="35">
        <f t="shared" si="8"/>
        <v>0</v>
      </c>
      <c r="K232" s="147"/>
      <c r="L232" s="147"/>
      <c r="M232" s="147"/>
      <c r="N232" s="147"/>
      <c r="O232" s="147"/>
      <c r="P232" s="147"/>
      <c r="Q232" s="147"/>
      <c r="R232" s="147"/>
      <c r="S232" s="147"/>
      <c r="T232" s="147"/>
      <c r="U232" s="147"/>
    </row>
    <row r="233" spans="1:9" ht="12.75">
      <c r="A233" s="70" t="s">
        <v>47</v>
      </c>
      <c r="B233" s="82" t="s">
        <v>347</v>
      </c>
      <c r="C233" s="29">
        <v>36.3275</v>
      </c>
      <c r="D233" s="27" t="s">
        <v>62</v>
      </c>
      <c r="E233" s="35">
        <v>0</v>
      </c>
      <c r="F233" s="35">
        <v>0</v>
      </c>
      <c r="G233" s="35">
        <f t="shared" si="6"/>
        <v>0</v>
      </c>
      <c r="H233" s="35">
        <f t="shared" si="7"/>
        <v>0</v>
      </c>
      <c r="I233" s="35">
        <f t="shared" si="8"/>
        <v>0</v>
      </c>
    </row>
    <row r="234" spans="1:21" s="146" customFormat="1" ht="12.75">
      <c r="A234" s="70" t="s">
        <v>48</v>
      </c>
      <c r="B234" s="80" t="s">
        <v>348</v>
      </c>
      <c r="C234" s="151">
        <v>64.9671</v>
      </c>
      <c r="D234" s="27" t="s">
        <v>62</v>
      </c>
      <c r="E234" s="35">
        <v>0</v>
      </c>
      <c r="F234" s="35">
        <v>0</v>
      </c>
      <c r="G234" s="35">
        <f t="shared" si="6"/>
        <v>0</v>
      </c>
      <c r="H234" s="35">
        <f t="shared" si="7"/>
        <v>0</v>
      </c>
      <c r="I234" s="35">
        <f t="shared" si="8"/>
        <v>0</v>
      </c>
      <c r="K234" s="147"/>
      <c r="L234" s="147"/>
      <c r="M234" s="147"/>
      <c r="N234" s="147"/>
      <c r="O234" s="147"/>
      <c r="P234" s="147"/>
      <c r="Q234" s="147"/>
      <c r="R234" s="147"/>
      <c r="S234" s="147"/>
      <c r="T234" s="147"/>
      <c r="U234" s="147"/>
    </row>
    <row r="235" spans="1:21" s="146" customFormat="1" ht="12.75">
      <c r="A235" s="70" t="s">
        <v>49</v>
      </c>
      <c r="B235" s="80" t="s">
        <v>256</v>
      </c>
      <c r="C235" s="151">
        <v>22.5312</v>
      </c>
      <c r="D235" s="27" t="s">
        <v>62</v>
      </c>
      <c r="E235" s="35">
        <v>0</v>
      </c>
      <c r="F235" s="35">
        <v>0</v>
      </c>
      <c r="G235" s="35">
        <f t="shared" si="6"/>
        <v>0</v>
      </c>
      <c r="H235" s="35">
        <f t="shared" si="7"/>
        <v>0</v>
      </c>
      <c r="I235" s="35">
        <f t="shared" si="8"/>
        <v>0</v>
      </c>
      <c r="K235" s="147"/>
      <c r="L235" s="147"/>
      <c r="M235" s="147"/>
      <c r="N235" s="147"/>
      <c r="O235" s="147"/>
      <c r="P235" s="147"/>
      <c r="Q235" s="147"/>
      <c r="R235" s="147"/>
      <c r="S235" s="147"/>
      <c r="T235" s="147"/>
      <c r="U235" s="147"/>
    </row>
    <row r="236" spans="1:21" s="146" customFormat="1" ht="12.75">
      <c r="A236" s="70" t="s">
        <v>263</v>
      </c>
      <c r="B236" s="80" t="s">
        <v>349</v>
      </c>
      <c r="C236" s="151">
        <v>23.387</v>
      </c>
      <c r="D236" s="27" t="s">
        <v>62</v>
      </c>
      <c r="E236" s="35">
        <v>0</v>
      </c>
      <c r="F236" s="35">
        <v>0</v>
      </c>
      <c r="G236" s="35">
        <f t="shared" si="6"/>
        <v>0</v>
      </c>
      <c r="H236" s="35">
        <f t="shared" si="7"/>
        <v>0</v>
      </c>
      <c r="I236" s="35">
        <f t="shared" si="8"/>
        <v>0</v>
      </c>
      <c r="K236" s="147"/>
      <c r="L236" s="147"/>
      <c r="M236" s="147"/>
      <c r="N236" s="147"/>
      <c r="O236" s="147"/>
      <c r="P236" s="147"/>
      <c r="Q236" s="147"/>
      <c r="R236" s="147"/>
      <c r="S236" s="147"/>
      <c r="T236" s="147"/>
      <c r="U236" s="147"/>
    </row>
    <row r="237" spans="1:21" s="146" customFormat="1" ht="12.75">
      <c r="A237" s="70" t="s">
        <v>292</v>
      </c>
      <c r="B237" s="80" t="s">
        <v>350</v>
      </c>
      <c r="C237" s="151">
        <v>8.71</v>
      </c>
      <c r="D237" s="27" t="s">
        <v>62</v>
      </c>
      <c r="E237" s="35">
        <v>0</v>
      </c>
      <c r="F237" s="35">
        <v>0</v>
      </c>
      <c r="G237" s="35">
        <f t="shared" si="6"/>
        <v>0</v>
      </c>
      <c r="H237" s="35">
        <f t="shared" si="7"/>
        <v>0</v>
      </c>
      <c r="I237" s="35">
        <f t="shared" si="8"/>
        <v>0</v>
      </c>
      <c r="K237" s="147"/>
      <c r="L237" s="147"/>
      <c r="M237" s="147"/>
      <c r="N237" s="147"/>
      <c r="O237" s="147"/>
      <c r="P237" s="147"/>
      <c r="Q237" s="147"/>
      <c r="R237" s="147"/>
      <c r="S237" s="147"/>
      <c r="T237" s="147"/>
      <c r="U237" s="147"/>
    </row>
    <row r="238" spans="1:21" s="146" customFormat="1" ht="12.75">
      <c r="A238" s="70" t="s">
        <v>386</v>
      </c>
      <c r="B238" s="80" t="s">
        <v>351</v>
      </c>
      <c r="C238" s="151">
        <v>22.429000000000002</v>
      </c>
      <c r="D238" s="27" t="s">
        <v>62</v>
      </c>
      <c r="E238" s="35">
        <v>0</v>
      </c>
      <c r="F238" s="35">
        <v>0</v>
      </c>
      <c r="G238" s="35">
        <f t="shared" si="6"/>
        <v>0</v>
      </c>
      <c r="H238" s="35">
        <f t="shared" si="7"/>
        <v>0</v>
      </c>
      <c r="I238" s="35">
        <f t="shared" si="8"/>
        <v>0</v>
      </c>
      <c r="K238" s="147"/>
      <c r="L238" s="147"/>
      <c r="M238" s="147"/>
      <c r="N238" s="147"/>
      <c r="O238" s="147"/>
      <c r="P238" s="147"/>
      <c r="Q238" s="147"/>
      <c r="R238" s="147"/>
      <c r="S238" s="147"/>
      <c r="T238" s="147"/>
      <c r="U238" s="147"/>
    </row>
    <row r="239" spans="1:21" s="146" customFormat="1" ht="12.75">
      <c r="A239" s="70" t="s">
        <v>387</v>
      </c>
      <c r="B239" s="80" t="s">
        <v>352</v>
      </c>
      <c r="C239" s="151">
        <v>9.4391</v>
      </c>
      <c r="D239" s="27" t="s">
        <v>62</v>
      </c>
      <c r="E239" s="35">
        <v>0</v>
      </c>
      <c r="F239" s="35">
        <v>0</v>
      </c>
      <c r="G239" s="35">
        <f t="shared" si="6"/>
        <v>0</v>
      </c>
      <c r="H239" s="35">
        <f t="shared" si="7"/>
        <v>0</v>
      </c>
      <c r="I239" s="35">
        <f t="shared" si="8"/>
        <v>0</v>
      </c>
      <c r="K239" s="147"/>
      <c r="L239" s="147"/>
      <c r="M239" s="147"/>
      <c r="N239" s="147"/>
      <c r="O239" s="147"/>
      <c r="P239" s="147"/>
      <c r="Q239" s="147"/>
      <c r="R239" s="147"/>
      <c r="S239" s="147"/>
      <c r="T239" s="147"/>
      <c r="U239" s="147"/>
    </row>
    <row r="240" spans="1:21" s="146" customFormat="1" ht="12.75">
      <c r="A240" s="70" t="s">
        <v>388</v>
      </c>
      <c r="B240" s="80" t="s">
        <v>390</v>
      </c>
      <c r="C240" s="151">
        <v>476.8033500000001</v>
      </c>
      <c r="D240" s="27" t="s">
        <v>62</v>
      </c>
      <c r="E240" s="35">
        <v>0</v>
      </c>
      <c r="F240" s="35">
        <v>0</v>
      </c>
      <c r="G240" s="35">
        <f t="shared" si="6"/>
        <v>0</v>
      </c>
      <c r="H240" s="35">
        <f t="shared" si="7"/>
        <v>0</v>
      </c>
      <c r="I240" s="35">
        <f t="shared" si="8"/>
        <v>0</v>
      </c>
      <c r="K240" s="147"/>
      <c r="L240" s="147"/>
      <c r="M240" s="147"/>
      <c r="N240" s="147"/>
      <c r="O240" s="147"/>
      <c r="P240" s="147"/>
      <c r="Q240" s="147"/>
      <c r="R240" s="147"/>
      <c r="S240" s="147"/>
      <c r="T240" s="147"/>
      <c r="U240" s="147"/>
    </row>
    <row r="241" spans="1:21" s="146" customFormat="1" ht="12.75">
      <c r="A241" s="70"/>
      <c r="B241" s="80"/>
      <c r="C241" s="165"/>
      <c r="D241" s="27"/>
      <c r="E241" s="35">
        <v>0</v>
      </c>
      <c r="F241" s="35">
        <v>0</v>
      </c>
      <c r="G241" s="35">
        <f t="shared" si="6"/>
        <v>0</v>
      </c>
      <c r="H241" s="35">
        <f t="shared" si="7"/>
        <v>0</v>
      </c>
      <c r="I241" s="35">
        <f t="shared" si="8"/>
        <v>0</v>
      </c>
      <c r="K241" s="147"/>
      <c r="L241" s="147"/>
      <c r="M241" s="147"/>
      <c r="N241" s="147"/>
      <c r="O241" s="147"/>
      <c r="P241" s="147"/>
      <c r="Q241" s="147"/>
      <c r="R241" s="147"/>
      <c r="S241" s="147"/>
      <c r="T241" s="147"/>
      <c r="U241" s="147"/>
    </row>
    <row r="242" spans="1:21" s="146" customFormat="1" ht="12.75">
      <c r="A242" s="79" t="s">
        <v>295</v>
      </c>
      <c r="B242" s="72" t="s">
        <v>78</v>
      </c>
      <c r="C242" s="165"/>
      <c r="D242" s="27"/>
      <c r="E242" s="35">
        <v>0</v>
      </c>
      <c r="F242" s="35">
        <v>0</v>
      </c>
      <c r="G242" s="35">
        <f t="shared" si="6"/>
        <v>0</v>
      </c>
      <c r="H242" s="35">
        <f t="shared" si="7"/>
        <v>0</v>
      </c>
      <c r="I242" s="35">
        <f t="shared" si="8"/>
        <v>0</v>
      </c>
      <c r="K242" s="147"/>
      <c r="L242" s="147"/>
      <c r="M242" s="147"/>
      <c r="N242" s="147"/>
      <c r="O242" s="147"/>
      <c r="P242" s="147"/>
      <c r="Q242" s="147"/>
      <c r="R242" s="147"/>
      <c r="S242" s="147"/>
      <c r="T242" s="147"/>
      <c r="U242" s="147"/>
    </row>
    <row r="243" spans="1:21" s="146" customFormat="1" ht="25.5">
      <c r="A243" s="70" t="s">
        <v>7</v>
      </c>
      <c r="B243" s="80" t="s">
        <v>377</v>
      </c>
      <c r="C243" s="151">
        <v>123.9</v>
      </c>
      <c r="D243" s="27" t="s">
        <v>62</v>
      </c>
      <c r="E243" s="35">
        <v>0</v>
      </c>
      <c r="F243" s="35">
        <v>0</v>
      </c>
      <c r="G243" s="35">
        <f t="shared" si="6"/>
        <v>0</v>
      </c>
      <c r="H243" s="35">
        <f t="shared" si="7"/>
        <v>0</v>
      </c>
      <c r="I243" s="35">
        <f t="shared" si="8"/>
        <v>0</v>
      </c>
      <c r="K243" s="147"/>
      <c r="L243" s="147"/>
      <c r="M243" s="147"/>
      <c r="N243" s="147"/>
      <c r="O243" s="147"/>
      <c r="P243" s="147"/>
      <c r="Q243" s="147"/>
      <c r="R243" s="147"/>
      <c r="S243" s="147"/>
      <c r="T243" s="147"/>
      <c r="U243" s="147"/>
    </row>
    <row r="244" spans="1:21" s="146" customFormat="1" ht="25.5">
      <c r="A244" s="70" t="s">
        <v>37</v>
      </c>
      <c r="B244" s="80" t="s">
        <v>378</v>
      </c>
      <c r="C244" s="151">
        <v>10.620000000000003</v>
      </c>
      <c r="D244" s="27" t="s">
        <v>62</v>
      </c>
      <c r="E244" s="35">
        <v>0</v>
      </c>
      <c r="F244" s="35">
        <v>0</v>
      </c>
      <c r="G244" s="35">
        <f t="shared" si="6"/>
        <v>0</v>
      </c>
      <c r="H244" s="35">
        <f t="shared" si="7"/>
        <v>0</v>
      </c>
      <c r="I244" s="35">
        <f t="shared" si="8"/>
        <v>0</v>
      </c>
      <c r="K244" s="147"/>
      <c r="L244" s="147"/>
      <c r="M244" s="147"/>
      <c r="N244" s="147"/>
      <c r="O244" s="147"/>
      <c r="P244" s="147"/>
      <c r="Q244" s="147"/>
      <c r="R244" s="147"/>
      <c r="S244" s="147"/>
      <c r="T244" s="147"/>
      <c r="U244" s="147"/>
    </row>
    <row r="245" spans="1:21" s="146" customFormat="1" ht="25.5">
      <c r="A245" s="70" t="s">
        <v>38</v>
      </c>
      <c r="B245" s="80" t="s">
        <v>379</v>
      </c>
      <c r="C245" s="151">
        <v>21.24</v>
      </c>
      <c r="D245" s="27" t="s">
        <v>62</v>
      </c>
      <c r="E245" s="35">
        <v>0</v>
      </c>
      <c r="F245" s="35">
        <v>0</v>
      </c>
      <c r="G245" s="35">
        <f t="shared" si="6"/>
        <v>0</v>
      </c>
      <c r="H245" s="35">
        <f t="shared" si="7"/>
        <v>0</v>
      </c>
      <c r="I245" s="35">
        <f t="shared" si="8"/>
        <v>0</v>
      </c>
      <c r="K245" s="147"/>
      <c r="L245" s="147"/>
      <c r="M245" s="147"/>
      <c r="N245" s="147"/>
      <c r="O245" s="147"/>
      <c r="P245" s="147"/>
      <c r="Q245" s="147"/>
      <c r="R245" s="147"/>
      <c r="S245" s="147"/>
      <c r="T245" s="147"/>
      <c r="U245" s="147"/>
    </row>
    <row r="246" spans="1:21" s="146" customFormat="1" ht="25.5">
      <c r="A246" s="70" t="s">
        <v>39</v>
      </c>
      <c r="B246" s="80" t="s">
        <v>380</v>
      </c>
      <c r="C246" s="151">
        <v>10.030000000000001</v>
      </c>
      <c r="D246" s="27" t="s">
        <v>62</v>
      </c>
      <c r="E246" s="35">
        <v>0</v>
      </c>
      <c r="F246" s="35">
        <v>0</v>
      </c>
      <c r="G246" s="35">
        <f t="shared" si="6"/>
        <v>0</v>
      </c>
      <c r="H246" s="35">
        <f t="shared" si="7"/>
        <v>0</v>
      </c>
      <c r="I246" s="35">
        <f t="shared" si="8"/>
        <v>0</v>
      </c>
      <c r="K246" s="147"/>
      <c r="L246" s="147"/>
      <c r="M246" s="147"/>
      <c r="N246" s="147"/>
      <c r="O246" s="147"/>
      <c r="P246" s="147"/>
      <c r="Q246" s="147"/>
      <c r="R246" s="147"/>
      <c r="S246" s="147"/>
      <c r="T246" s="147"/>
      <c r="U246" s="147"/>
    </row>
    <row r="247" spans="1:21" s="146" customFormat="1" ht="25.5">
      <c r="A247" s="70" t="s">
        <v>40</v>
      </c>
      <c r="B247" s="80" t="s">
        <v>381</v>
      </c>
      <c r="C247" s="151">
        <v>5.5578</v>
      </c>
      <c r="D247" s="27" t="s">
        <v>62</v>
      </c>
      <c r="E247" s="35">
        <v>0</v>
      </c>
      <c r="F247" s="35">
        <v>0</v>
      </c>
      <c r="G247" s="35">
        <f t="shared" si="6"/>
        <v>0</v>
      </c>
      <c r="H247" s="35">
        <f t="shared" si="7"/>
        <v>0</v>
      </c>
      <c r="I247" s="35">
        <f t="shared" si="8"/>
        <v>0</v>
      </c>
      <c r="K247" s="147"/>
      <c r="L247" s="147"/>
      <c r="M247" s="147"/>
      <c r="N247" s="147"/>
      <c r="O247" s="147"/>
      <c r="P247" s="147"/>
      <c r="Q247" s="147"/>
      <c r="R247" s="147"/>
      <c r="S247" s="147"/>
      <c r="T247" s="147"/>
      <c r="U247" s="147"/>
    </row>
    <row r="248" spans="1:21" s="146" customFormat="1" ht="19.5" customHeight="1">
      <c r="A248" s="70" t="s">
        <v>41</v>
      </c>
      <c r="B248" s="148" t="s">
        <v>382</v>
      </c>
      <c r="C248" s="29">
        <v>22.995500000000003</v>
      </c>
      <c r="D248" s="27" t="s">
        <v>62</v>
      </c>
      <c r="E248" s="35">
        <v>0</v>
      </c>
      <c r="F248" s="35">
        <v>0</v>
      </c>
      <c r="G248" s="35">
        <f t="shared" si="6"/>
        <v>0</v>
      </c>
      <c r="H248" s="35">
        <f t="shared" si="7"/>
        <v>0</v>
      </c>
      <c r="I248" s="35">
        <f t="shared" si="8"/>
        <v>0</v>
      </c>
      <c r="K248" s="147"/>
      <c r="L248" s="147"/>
      <c r="M248" s="147"/>
      <c r="N248" s="147"/>
      <c r="O248" s="147"/>
      <c r="P248" s="147"/>
      <c r="Q248" s="147"/>
      <c r="R248" s="147"/>
      <c r="S248" s="147"/>
      <c r="T248" s="147"/>
      <c r="U248" s="147"/>
    </row>
    <row r="249" spans="1:21" s="146" customFormat="1" ht="19.5" customHeight="1">
      <c r="A249" s="70" t="s">
        <v>42</v>
      </c>
      <c r="B249" s="146" t="s">
        <v>383</v>
      </c>
      <c r="C249" s="151">
        <v>69.23349999999999</v>
      </c>
      <c r="D249" s="27" t="s">
        <v>62</v>
      </c>
      <c r="E249" s="35">
        <v>0</v>
      </c>
      <c r="F249" s="35">
        <v>0</v>
      </c>
      <c r="G249" s="35">
        <f t="shared" si="6"/>
        <v>0</v>
      </c>
      <c r="H249" s="35">
        <f t="shared" si="7"/>
        <v>0</v>
      </c>
      <c r="I249" s="35">
        <f t="shared" si="8"/>
        <v>0</v>
      </c>
      <c r="K249" s="147"/>
      <c r="L249" s="147"/>
      <c r="M249" s="147"/>
      <c r="N249" s="147"/>
      <c r="O249" s="147"/>
      <c r="P249" s="147"/>
      <c r="Q249" s="147"/>
      <c r="R249" s="147"/>
      <c r="S249" s="147"/>
      <c r="T249" s="147"/>
      <c r="U249" s="147"/>
    </row>
    <row r="250" spans="1:21" s="146" customFormat="1" ht="19.5" customHeight="1">
      <c r="A250" s="70" t="s">
        <v>43</v>
      </c>
      <c r="B250" s="146" t="s">
        <v>344</v>
      </c>
      <c r="C250" s="151">
        <v>36.95890000000001</v>
      </c>
      <c r="D250" s="27" t="s">
        <v>62</v>
      </c>
      <c r="E250" s="35">
        <v>0</v>
      </c>
      <c r="F250" s="35">
        <v>0</v>
      </c>
      <c r="G250" s="35">
        <f t="shared" si="6"/>
        <v>0</v>
      </c>
      <c r="H250" s="35">
        <f t="shared" si="7"/>
        <v>0</v>
      </c>
      <c r="I250" s="35">
        <f t="shared" si="8"/>
        <v>0</v>
      </c>
      <c r="K250" s="147"/>
      <c r="L250" s="147"/>
      <c r="M250" s="147"/>
      <c r="N250" s="147"/>
      <c r="O250" s="147"/>
      <c r="P250" s="147"/>
      <c r="Q250" s="147"/>
      <c r="R250" s="147"/>
      <c r="S250" s="147"/>
      <c r="T250" s="147"/>
      <c r="U250" s="147"/>
    </row>
    <row r="251" spans="1:21" s="146" customFormat="1" ht="19.5" customHeight="1">
      <c r="A251" s="70" t="s">
        <v>44</v>
      </c>
      <c r="B251" s="148" t="s">
        <v>345</v>
      </c>
      <c r="C251" s="151">
        <v>61.942099999999996</v>
      </c>
      <c r="D251" s="27" t="s">
        <v>62</v>
      </c>
      <c r="E251" s="35">
        <v>0</v>
      </c>
      <c r="F251" s="35">
        <v>0</v>
      </c>
      <c r="G251" s="35">
        <f t="shared" si="6"/>
        <v>0</v>
      </c>
      <c r="H251" s="35">
        <f t="shared" si="7"/>
        <v>0</v>
      </c>
      <c r="I251" s="35">
        <f t="shared" si="8"/>
        <v>0</v>
      </c>
      <c r="K251" s="147"/>
      <c r="L251" s="147"/>
      <c r="M251" s="147"/>
      <c r="N251" s="147"/>
      <c r="O251" s="147"/>
      <c r="P251" s="147"/>
      <c r="Q251" s="147"/>
      <c r="R251" s="147"/>
      <c r="S251" s="147"/>
      <c r="T251" s="147"/>
      <c r="U251" s="147"/>
    </row>
    <row r="252" spans="1:21" s="146" customFormat="1" ht="19.5" customHeight="1">
      <c r="A252" s="70" t="s">
        <v>45</v>
      </c>
      <c r="B252" s="148" t="s">
        <v>346</v>
      </c>
      <c r="C252" s="151">
        <v>63.1686</v>
      </c>
      <c r="D252" s="27" t="s">
        <v>62</v>
      </c>
      <c r="E252" s="35">
        <v>0</v>
      </c>
      <c r="F252" s="35">
        <v>0</v>
      </c>
      <c r="G252" s="35">
        <f t="shared" si="6"/>
        <v>0</v>
      </c>
      <c r="H252" s="35">
        <f t="shared" si="7"/>
        <v>0</v>
      </c>
      <c r="I252" s="35">
        <f t="shared" si="8"/>
        <v>0</v>
      </c>
      <c r="K252" s="147"/>
      <c r="L252" s="147"/>
      <c r="M252" s="147"/>
      <c r="N252" s="147"/>
      <c r="O252" s="147"/>
      <c r="P252" s="147"/>
      <c r="Q252" s="147"/>
      <c r="R252" s="147"/>
      <c r="S252" s="147"/>
      <c r="T252" s="147"/>
      <c r="U252" s="147"/>
    </row>
    <row r="253" spans="1:9" ht="19.5" customHeight="1">
      <c r="A253" s="70" t="s">
        <v>46</v>
      </c>
      <c r="B253" s="148" t="s">
        <v>347</v>
      </c>
      <c r="C253" s="29">
        <v>36.3275</v>
      </c>
      <c r="D253" s="27" t="s">
        <v>62</v>
      </c>
      <c r="E253" s="35">
        <v>0</v>
      </c>
      <c r="F253" s="35">
        <v>0</v>
      </c>
      <c r="G253" s="35">
        <f t="shared" si="6"/>
        <v>0</v>
      </c>
      <c r="H253" s="35">
        <f t="shared" si="7"/>
        <v>0</v>
      </c>
      <c r="I253" s="35">
        <f t="shared" si="8"/>
        <v>0</v>
      </c>
    </row>
    <row r="254" spans="1:9" ht="19.5" customHeight="1">
      <c r="A254" s="70" t="s">
        <v>47</v>
      </c>
      <c r="B254" s="80" t="s">
        <v>348</v>
      </c>
      <c r="C254" s="29">
        <v>52.405100000000004</v>
      </c>
      <c r="D254" s="27" t="s">
        <v>62</v>
      </c>
      <c r="E254" s="35">
        <v>0</v>
      </c>
      <c r="F254" s="35">
        <v>0</v>
      </c>
      <c r="G254" s="35">
        <f t="shared" si="6"/>
        <v>0</v>
      </c>
      <c r="H254" s="35">
        <f t="shared" si="7"/>
        <v>0</v>
      </c>
      <c r="I254" s="35">
        <f t="shared" si="8"/>
        <v>0</v>
      </c>
    </row>
    <row r="255" spans="1:9" ht="19.5" customHeight="1">
      <c r="A255" s="70" t="s">
        <v>48</v>
      </c>
      <c r="B255" s="80" t="s">
        <v>256</v>
      </c>
      <c r="C255" s="29">
        <v>22.5312</v>
      </c>
      <c r="D255" s="27" t="s">
        <v>62</v>
      </c>
      <c r="E255" s="35">
        <v>0</v>
      </c>
      <c r="F255" s="35">
        <v>0</v>
      </c>
      <c r="G255" s="35">
        <f t="shared" si="6"/>
        <v>0</v>
      </c>
      <c r="H255" s="35">
        <f t="shared" si="7"/>
        <v>0</v>
      </c>
      <c r="I255" s="35">
        <f t="shared" si="8"/>
        <v>0</v>
      </c>
    </row>
    <row r="256" spans="1:9" ht="19.5" customHeight="1">
      <c r="A256" s="70" t="s">
        <v>49</v>
      </c>
      <c r="B256" s="80" t="s">
        <v>349</v>
      </c>
      <c r="C256" s="29">
        <v>23.387</v>
      </c>
      <c r="D256" s="27" t="s">
        <v>62</v>
      </c>
      <c r="E256" s="35">
        <v>0</v>
      </c>
      <c r="F256" s="35">
        <v>0</v>
      </c>
      <c r="G256" s="35">
        <f t="shared" si="6"/>
        <v>0</v>
      </c>
      <c r="H256" s="35">
        <f t="shared" si="7"/>
        <v>0</v>
      </c>
      <c r="I256" s="35">
        <f t="shared" si="8"/>
        <v>0</v>
      </c>
    </row>
    <row r="257" spans="1:9" ht="19.5" customHeight="1">
      <c r="A257" s="70" t="s">
        <v>263</v>
      </c>
      <c r="B257" s="80" t="s">
        <v>350</v>
      </c>
      <c r="C257" s="29">
        <v>8.71</v>
      </c>
      <c r="D257" s="27" t="s">
        <v>62</v>
      </c>
      <c r="E257" s="35">
        <v>0</v>
      </c>
      <c r="F257" s="35">
        <v>0</v>
      </c>
      <c r="G257" s="35">
        <f t="shared" si="6"/>
        <v>0</v>
      </c>
      <c r="H257" s="35">
        <f t="shared" si="7"/>
        <v>0</v>
      </c>
      <c r="I257" s="35">
        <f t="shared" si="8"/>
        <v>0</v>
      </c>
    </row>
    <row r="258" spans="1:9" ht="19.5" customHeight="1">
      <c r="A258" s="70" t="s">
        <v>292</v>
      </c>
      <c r="B258" s="80" t="s">
        <v>351</v>
      </c>
      <c r="C258" s="29">
        <v>9.449</v>
      </c>
      <c r="D258" s="27" t="s">
        <v>62</v>
      </c>
      <c r="E258" s="35">
        <v>0</v>
      </c>
      <c r="F258" s="35">
        <v>0</v>
      </c>
      <c r="G258" s="35">
        <f t="shared" si="6"/>
        <v>0</v>
      </c>
      <c r="H258" s="35">
        <f t="shared" si="7"/>
        <v>0</v>
      </c>
      <c r="I258" s="35">
        <f t="shared" si="8"/>
        <v>0</v>
      </c>
    </row>
    <row r="259" spans="1:9" ht="19.5" customHeight="1">
      <c r="A259" s="70" t="s">
        <v>386</v>
      </c>
      <c r="B259" s="80" t="s">
        <v>352</v>
      </c>
      <c r="C259" s="29">
        <v>9.4391</v>
      </c>
      <c r="D259" s="27" t="s">
        <v>62</v>
      </c>
      <c r="E259" s="35">
        <v>0</v>
      </c>
      <c r="F259" s="35">
        <v>0</v>
      </c>
      <c r="G259" s="35">
        <f t="shared" si="6"/>
        <v>0</v>
      </c>
      <c r="H259" s="35">
        <f t="shared" si="7"/>
        <v>0</v>
      </c>
      <c r="I259" s="35">
        <f t="shared" si="8"/>
        <v>0</v>
      </c>
    </row>
    <row r="260" spans="1:9" ht="19.5" customHeight="1">
      <c r="A260" s="70" t="s">
        <v>387</v>
      </c>
      <c r="B260" s="80" t="s">
        <v>391</v>
      </c>
      <c r="C260" s="29">
        <v>432.1</v>
      </c>
      <c r="D260" s="27" t="s">
        <v>62</v>
      </c>
      <c r="E260" s="35">
        <v>0</v>
      </c>
      <c r="F260" s="35">
        <v>0</v>
      </c>
      <c r="G260" s="35">
        <f t="shared" si="6"/>
        <v>0</v>
      </c>
      <c r="H260" s="35">
        <f t="shared" si="7"/>
        <v>0</v>
      </c>
      <c r="I260" s="35">
        <f t="shared" si="8"/>
        <v>0</v>
      </c>
    </row>
    <row r="261" spans="1:9" ht="12.75">
      <c r="A261" s="70"/>
      <c r="B261" s="82"/>
      <c r="C261" s="41"/>
      <c r="D261" s="27"/>
      <c r="E261" s="35">
        <v>0</v>
      </c>
      <c r="F261" s="35">
        <v>0</v>
      </c>
      <c r="G261" s="35">
        <f t="shared" si="6"/>
        <v>0</v>
      </c>
      <c r="H261" s="35">
        <f t="shared" si="7"/>
        <v>0</v>
      </c>
      <c r="I261" s="35">
        <f t="shared" si="8"/>
        <v>0</v>
      </c>
    </row>
    <row r="262" spans="1:9" ht="12.75">
      <c r="A262" s="70"/>
      <c r="B262" s="82"/>
      <c r="C262" s="41"/>
      <c r="D262" s="27"/>
      <c r="E262" s="35">
        <v>0</v>
      </c>
      <c r="F262" s="35">
        <v>0</v>
      </c>
      <c r="G262" s="35">
        <f t="shared" si="6"/>
        <v>0</v>
      </c>
      <c r="H262" s="35">
        <f t="shared" si="7"/>
        <v>0</v>
      </c>
      <c r="I262" s="35">
        <f t="shared" si="8"/>
        <v>0</v>
      </c>
    </row>
    <row r="263" spans="1:9" s="69" customFormat="1" ht="12.75">
      <c r="A263" s="79">
        <v>3.4</v>
      </c>
      <c r="B263" s="72" t="s">
        <v>51</v>
      </c>
      <c r="C263" s="41"/>
      <c r="D263" s="2"/>
      <c r="E263" s="35">
        <v>0</v>
      </c>
      <c r="F263" s="35">
        <v>0</v>
      </c>
      <c r="G263" s="35">
        <f aca="true" t="shared" si="9" ref="G263:G326">C263*E263</f>
        <v>0</v>
      </c>
      <c r="H263" s="35">
        <f aca="true" t="shared" si="10" ref="H263:H326">C263*F263</f>
        <v>0</v>
      </c>
      <c r="I263" s="35">
        <f aca="true" t="shared" si="11" ref="I263:I326">G263+H263</f>
        <v>0</v>
      </c>
    </row>
    <row r="264" spans="1:9" ht="63.75">
      <c r="A264" s="70"/>
      <c r="B264" s="60" t="s">
        <v>52</v>
      </c>
      <c r="C264" s="41"/>
      <c r="D264" s="2"/>
      <c r="E264" s="35">
        <v>0</v>
      </c>
      <c r="F264" s="35">
        <v>0</v>
      </c>
      <c r="G264" s="35">
        <f t="shared" si="9"/>
        <v>0</v>
      </c>
      <c r="H264" s="35">
        <f t="shared" si="10"/>
        <v>0</v>
      </c>
      <c r="I264" s="35">
        <f t="shared" si="11"/>
        <v>0</v>
      </c>
    </row>
    <row r="265" spans="1:21" s="57" customFormat="1" ht="9.75" customHeight="1">
      <c r="A265" s="70"/>
      <c r="B265" s="87"/>
      <c r="C265" s="43"/>
      <c r="D265" s="70"/>
      <c r="E265" s="35">
        <v>0</v>
      </c>
      <c r="F265" s="35">
        <v>0</v>
      </c>
      <c r="G265" s="35">
        <f t="shared" si="9"/>
        <v>0</v>
      </c>
      <c r="H265" s="35">
        <f t="shared" si="10"/>
        <v>0</v>
      </c>
      <c r="I265" s="35">
        <f t="shared" si="11"/>
        <v>0</v>
      </c>
      <c r="K265" s="149"/>
      <c r="L265" s="149"/>
      <c r="M265" s="149"/>
      <c r="N265" s="149"/>
      <c r="O265" s="149"/>
      <c r="P265" s="149"/>
      <c r="Q265" s="149"/>
      <c r="R265" s="149"/>
      <c r="S265" s="149"/>
      <c r="T265" s="149"/>
      <c r="U265" s="149"/>
    </row>
    <row r="266" spans="1:9" ht="12.75">
      <c r="A266" s="79" t="s">
        <v>80</v>
      </c>
      <c r="B266" s="72" t="s">
        <v>91</v>
      </c>
      <c r="C266" s="132"/>
      <c r="D266" s="2"/>
      <c r="E266" s="35">
        <v>0</v>
      </c>
      <c r="F266" s="35">
        <v>0</v>
      </c>
      <c r="G266" s="35">
        <f t="shared" si="9"/>
        <v>0</v>
      </c>
      <c r="H266" s="35">
        <f t="shared" si="10"/>
        <v>0</v>
      </c>
      <c r="I266" s="35">
        <f t="shared" si="11"/>
        <v>0</v>
      </c>
    </row>
    <row r="267" spans="1:21" s="57" customFormat="1" ht="12.75">
      <c r="A267" s="70"/>
      <c r="B267" s="80"/>
      <c r="C267" s="43"/>
      <c r="D267" s="70"/>
      <c r="E267" s="35">
        <v>0</v>
      </c>
      <c r="F267" s="35">
        <v>0</v>
      </c>
      <c r="G267" s="35">
        <f t="shared" si="9"/>
        <v>0</v>
      </c>
      <c r="H267" s="35">
        <f t="shared" si="10"/>
        <v>0</v>
      </c>
      <c r="I267" s="35">
        <f t="shared" si="11"/>
        <v>0</v>
      </c>
      <c r="K267" s="149"/>
      <c r="L267" s="149"/>
      <c r="M267" s="149"/>
      <c r="N267" s="149"/>
      <c r="O267" s="149"/>
      <c r="P267" s="149"/>
      <c r="Q267" s="149"/>
      <c r="R267" s="149"/>
      <c r="S267" s="149"/>
      <c r="T267" s="149"/>
      <c r="U267" s="149"/>
    </row>
    <row r="268" spans="1:21" s="57" customFormat="1" ht="12.75">
      <c r="A268" s="70" t="s">
        <v>7</v>
      </c>
      <c r="B268" s="80" t="s">
        <v>353</v>
      </c>
      <c r="C268" s="43"/>
      <c r="D268" s="70"/>
      <c r="E268" s="35">
        <v>0</v>
      </c>
      <c r="F268" s="35">
        <v>0</v>
      </c>
      <c r="G268" s="35">
        <f t="shared" si="9"/>
        <v>0</v>
      </c>
      <c r="H268" s="35">
        <f t="shared" si="10"/>
        <v>0</v>
      </c>
      <c r="I268" s="35">
        <f t="shared" si="11"/>
        <v>0</v>
      </c>
      <c r="K268" s="149"/>
      <c r="L268" s="149"/>
      <c r="M268" s="149"/>
      <c r="N268" s="149"/>
      <c r="O268" s="149"/>
      <c r="P268" s="149"/>
      <c r="Q268" s="149"/>
      <c r="R268" s="149"/>
      <c r="S268" s="149"/>
      <c r="T268" s="149"/>
      <c r="U268" s="149"/>
    </row>
    <row r="269" spans="1:21" s="138" customFormat="1" ht="12.75" customHeight="1">
      <c r="A269" s="136"/>
      <c r="B269" s="137" t="s">
        <v>234</v>
      </c>
      <c r="C269" s="181">
        <v>323.4</v>
      </c>
      <c r="D269" s="171" t="s">
        <v>102</v>
      </c>
      <c r="E269" s="35">
        <v>0</v>
      </c>
      <c r="F269" s="35">
        <v>0</v>
      </c>
      <c r="G269" s="35">
        <f t="shared" si="9"/>
        <v>0</v>
      </c>
      <c r="H269" s="35">
        <f t="shared" si="10"/>
        <v>0</v>
      </c>
      <c r="I269" s="35">
        <f t="shared" si="11"/>
        <v>0</v>
      </c>
      <c r="K269" s="137"/>
      <c r="L269" s="139"/>
      <c r="M269" s="139"/>
      <c r="N269" s="139"/>
      <c r="O269" s="139"/>
      <c r="P269" s="139"/>
      <c r="Q269" s="139"/>
      <c r="R269" s="139"/>
      <c r="S269" s="139"/>
      <c r="T269" s="139"/>
      <c r="U269" s="139"/>
    </row>
    <row r="270" spans="1:21" s="57" customFormat="1" ht="12.75">
      <c r="A270" s="70"/>
      <c r="B270" s="80"/>
      <c r="C270" s="43"/>
      <c r="D270" s="70"/>
      <c r="E270" s="35">
        <v>0</v>
      </c>
      <c r="F270" s="35">
        <v>0</v>
      </c>
      <c r="G270" s="35">
        <f t="shared" si="9"/>
        <v>0</v>
      </c>
      <c r="H270" s="35">
        <f t="shared" si="10"/>
        <v>0</v>
      </c>
      <c r="I270" s="35">
        <f t="shared" si="11"/>
        <v>0</v>
      </c>
      <c r="K270" s="149"/>
      <c r="L270" s="149"/>
      <c r="M270" s="149"/>
      <c r="N270" s="149"/>
      <c r="O270" s="149"/>
      <c r="P270" s="149"/>
      <c r="Q270" s="149"/>
      <c r="R270" s="149"/>
      <c r="S270" s="149"/>
      <c r="T270" s="149"/>
      <c r="U270" s="149"/>
    </row>
    <row r="271" spans="1:21" s="57" customFormat="1" ht="12.75">
      <c r="A271" s="70" t="s">
        <v>37</v>
      </c>
      <c r="B271" s="80" t="s">
        <v>354</v>
      </c>
      <c r="C271" s="43"/>
      <c r="D271" s="70"/>
      <c r="E271" s="35">
        <v>0</v>
      </c>
      <c r="F271" s="35">
        <v>0</v>
      </c>
      <c r="G271" s="35">
        <f t="shared" si="9"/>
        <v>0</v>
      </c>
      <c r="H271" s="35">
        <f t="shared" si="10"/>
        <v>0</v>
      </c>
      <c r="I271" s="35">
        <f t="shared" si="11"/>
        <v>0</v>
      </c>
      <c r="K271" s="149"/>
      <c r="L271" s="149"/>
      <c r="M271" s="149"/>
      <c r="N271" s="149"/>
      <c r="O271" s="149"/>
      <c r="P271" s="149"/>
      <c r="Q271" s="149"/>
      <c r="R271" s="149"/>
      <c r="S271" s="149"/>
      <c r="T271" s="149"/>
      <c r="U271" s="149"/>
    </row>
    <row r="272" spans="1:21" s="33" customFormat="1" ht="12.75">
      <c r="A272" s="52"/>
      <c r="B272" s="53" t="s">
        <v>99</v>
      </c>
      <c r="C272" s="132">
        <v>344.91</v>
      </c>
      <c r="D272" s="134" t="s">
        <v>102</v>
      </c>
      <c r="E272" s="35">
        <v>0</v>
      </c>
      <c r="F272" s="35">
        <v>0</v>
      </c>
      <c r="G272" s="35">
        <f t="shared" si="9"/>
        <v>0</v>
      </c>
      <c r="H272" s="35">
        <f t="shared" si="10"/>
        <v>0</v>
      </c>
      <c r="I272" s="35">
        <f t="shared" si="11"/>
        <v>0</v>
      </c>
      <c r="K272" s="54"/>
      <c r="L272" s="54"/>
      <c r="M272" s="54"/>
      <c r="N272" s="54"/>
      <c r="O272" s="54"/>
      <c r="P272" s="54"/>
      <c r="Q272" s="54"/>
      <c r="R272" s="54"/>
      <c r="S272" s="54"/>
      <c r="T272" s="54"/>
      <c r="U272" s="54"/>
    </row>
    <row r="273" spans="1:21" s="57" customFormat="1" ht="12.75">
      <c r="A273" s="70"/>
      <c r="B273" s="80"/>
      <c r="C273" s="43"/>
      <c r="D273" s="70"/>
      <c r="E273" s="35">
        <v>0</v>
      </c>
      <c r="F273" s="35">
        <v>0</v>
      </c>
      <c r="G273" s="35">
        <f t="shared" si="9"/>
        <v>0</v>
      </c>
      <c r="H273" s="35">
        <f t="shared" si="10"/>
        <v>0</v>
      </c>
      <c r="I273" s="35">
        <f t="shared" si="11"/>
        <v>0</v>
      </c>
      <c r="K273" s="149"/>
      <c r="L273" s="149"/>
      <c r="M273" s="149"/>
      <c r="N273" s="149"/>
      <c r="O273" s="149"/>
      <c r="P273" s="149"/>
      <c r="Q273" s="149"/>
      <c r="R273" s="149"/>
      <c r="S273" s="149"/>
      <c r="T273" s="149"/>
      <c r="U273" s="149"/>
    </row>
    <row r="274" spans="1:21" s="57" customFormat="1" ht="12.75">
      <c r="A274" s="70" t="s">
        <v>38</v>
      </c>
      <c r="B274" s="80" t="s">
        <v>355</v>
      </c>
      <c r="C274" s="43"/>
      <c r="D274" s="70"/>
      <c r="E274" s="35">
        <v>0</v>
      </c>
      <c r="F274" s="35">
        <v>0</v>
      </c>
      <c r="G274" s="35">
        <f t="shared" si="9"/>
        <v>0</v>
      </c>
      <c r="H274" s="35">
        <f t="shared" si="10"/>
        <v>0</v>
      </c>
      <c r="I274" s="35">
        <f t="shared" si="11"/>
        <v>0</v>
      </c>
      <c r="K274" s="149"/>
      <c r="L274" s="149"/>
      <c r="M274" s="149"/>
      <c r="N274" s="149"/>
      <c r="O274" s="149"/>
      <c r="P274" s="149"/>
      <c r="Q274" s="149"/>
      <c r="R274" s="149"/>
      <c r="S274" s="149"/>
      <c r="T274" s="149"/>
      <c r="U274" s="149"/>
    </row>
    <row r="275" spans="1:21" s="33" customFormat="1" ht="12.75">
      <c r="A275" s="52"/>
      <c r="B275" s="53" t="s">
        <v>99</v>
      </c>
      <c r="C275" s="132">
        <v>1128.12</v>
      </c>
      <c r="D275" s="134" t="s">
        <v>102</v>
      </c>
      <c r="E275" s="35">
        <v>0</v>
      </c>
      <c r="F275" s="35">
        <v>0</v>
      </c>
      <c r="G275" s="35">
        <f t="shared" si="9"/>
        <v>0</v>
      </c>
      <c r="H275" s="35">
        <f t="shared" si="10"/>
        <v>0</v>
      </c>
      <c r="I275" s="35">
        <f t="shared" si="11"/>
        <v>0</v>
      </c>
      <c r="K275" s="54"/>
      <c r="L275" s="54"/>
      <c r="M275" s="54"/>
      <c r="N275" s="54"/>
      <c r="O275" s="54"/>
      <c r="P275" s="54"/>
      <c r="Q275" s="54"/>
      <c r="R275" s="54"/>
      <c r="S275" s="54"/>
      <c r="T275" s="54"/>
      <c r="U275" s="54"/>
    </row>
    <row r="276" spans="1:21" s="57" customFormat="1" ht="12.75">
      <c r="A276" s="70"/>
      <c r="B276" s="80"/>
      <c r="C276" s="43"/>
      <c r="D276" s="70"/>
      <c r="E276" s="35">
        <v>0</v>
      </c>
      <c r="F276" s="35">
        <v>0</v>
      </c>
      <c r="G276" s="35">
        <f t="shared" si="9"/>
        <v>0</v>
      </c>
      <c r="H276" s="35">
        <f t="shared" si="10"/>
        <v>0</v>
      </c>
      <c r="I276" s="35">
        <f t="shared" si="11"/>
        <v>0</v>
      </c>
      <c r="K276" s="149"/>
      <c r="L276" s="149"/>
      <c r="M276" s="149"/>
      <c r="N276" s="149"/>
      <c r="O276" s="149"/>
      <c r="P276" s="149"/>
      <c r="Q276" s="149"/>
      <c r="R276" s="149"/>
      <c r="S276" s="149"/>
      <c r="T276" s="149"/>
      <c r="U276" s="149"/>
    </row>
    <row r="277" spans="1:21" s="57" customFormat="1" ht="12.75">
      <c r="A277" s="70" t="s">
        <v>39</v>
      </c>
      <c r="B277" s="80" t="s">
        <v>356</v>
      </c>
      <c r="C277" s="43"/>
      <c r="D277" s="70"/>
      <c r="E277" s="35">
        <v>0</v>
      </c>
      <c r="F277" s="35">
        <v>0</v>
      </c>
      <c r="G277" s="35">
        <f t="shared" si="9"/>
        <v>0</v>
      </c>
      <c r="H277" s="35">
        <f t="shared" si="10"/>
        <v>0</v>
      </c>
      <c r="I277" s="35">
        <f t="shared" si="11"/>
        <v>0</v>
      </c>
      <c r="K277" s="149"/>
      <c r="L277" s="149"/>
      <c r="M277" s="149"/>
      <c r="N277" s="149"/>
      <c r="O277" s="149"/>
      <c r="P277" s="149"/>
      <c r="Q277" s="149"/>
      <c r="R277" s="149"/>
      <c r="S277" s="149"/>
      <c r="T277" s="149"/>
      <c r="U277" s="149"/>
    </row>
    <row r="278" spans="1:21" s="33" customFormat="1" ht="12.75">
      <c r="A278" s="52"/>
      <c r="B278" s="53" t="s">
        <v>99</v>
      </c>
      <c r="C278" s="132">
        <v>489.8</v>
      </c>
      <c r="D278" s="134" t="s">
        <v>102</v>
      </c>
      <c r="E278" s="35">
        <v>0</v>
      </c>
      <c r="F278" s="35">
        <v>0</v>
      </c>
      <c r="G278" s="35">
        <f t="shared" si="9"/>
        <v>0</v>
      </c>
      <c r="H278" s="35">
        <f t="shared" si="10"/>
        <v>0</v>
      </c>
      <c r="I278" s="35">
        <f t="shared" si="11"/>
        <v>0</v>
      </c>
      <c r="K278" s="54"/>
      <c r="L278" s="54"/>
      <c r="M278" s="54"/>
      <c r="N278" s="54"/>
      <c r="O278" s="54"/>
      <c r="P278" s="54"/>
      <c r="Q278" s="54"/>
      <c r="R278" s="54"/>
      <c r="S278" s="54"/>
      <c r="T278" s="54"/>
      <c r="U278" s="54"/>
    </row>
    <row r="279" spans="1:21" s="57" customFormat="1" ht="12.75">
      <c r="A279" s="70"/>
      <c r="B279" s="80"/>
      <c r="C279" s="43"/>
      <c r="D279" s="70"/>
      <c r="E279" s="35">
        <v>0</v>
      </c>
      <c r="F279" s="35">
        <v>0</v>
      </c>
      <c r="G279" s="35">
        <f t="shared" si="9"/>
        <v>0</v>
      </c>
      <c r="H279" s="35">
        <f t="shared" si="10"/>
        <v>0</v>
      </c>
      <c r="I279" s="35">
        <f t="shared" si="11"/>
        <v>0</v>
      </c>
      <c r="K279" s="149"/>
      <c r="L279" s="149"/>
      <c r="M279" s="149"/>
      <c r="N279" s="149"/>
      <c r="O279" s="149"/>
      <c r="P279" s="149"/>
      <c r="Q279" s="149"/>
      <c r="R279" s="149"/>
      <c r="S279" s="149"/>
      <c r="T279" s="149"/>
      <c r="U279" s="149"/>
    </row>
    <row r="280" spans="1:21" s="57" customFormat="1" ht="12.75">
      <c r="A280" s="70" t="s">
        <v>40</v>
      </c>
      <c r="B280" s="80" t="s">
        <v>357</v>
      </c>
      <c r="C280" s="43"/>
      <c r="D280" s="70"/>
      <c r="E280" s="35">
        <v>0</v>
      </c>
      <c r="F280" s="35">
        <v>0</v>
      </c>
      <c r="G280" s="35">
        <f t="shared" si="9"/>
        <v>0</v>
      </c>
      <c r="H280" s="35">
        <f t="shared" si="10"/>
        <v>0</v>
      </c>
      <c r="I280" s="35">
        <f t="shared" si="11"/>
        <v>0</v>
      </c>
      <c r="K280" s="149"/>
      <c r="L280" s="149"/>
      <c r="M280" s="149"/>
      <c r="N280" s="149"/>
      <c r="O280" s="149"/>
      <c r="P280" s="149"/>
      <c r="Q280" s="149"/>
      <c r="R280" s="149"/>
      <c r="S280" s="149"/>
      <c r="T280" s="149"/>
      <c r="U280" s="149"/>
    </row>
    <row r="281" spans="1:21" s="33" customFormat="1" ht="12.75">
      <c r="A281" s="52"/>
      <c r="B281" s="53" t="s">
        <v>99</v>
      </c>
      <c r="C281" s="132">
        <v>829.03</v>
      </c>
      <c r="D281" s="134" t="s">
        <v>102</v>
      </c>
      <c r="E281" s="35">
        <v>0</v>
      </c>
      <c r="F281" s="35">
        <v>0</v>
      </c>
      <c r="G281" s="35">
        <f t="shared" si="9"/>
        <v>0</v>
      </c>
      <c r="H281" s="35">
        <f t="shared" si="10"/>
        <v>0</v>
      </c>
      <c r="I281" s="35">
        <f t="shared" si="11"/>
        <v>0</v>
      </c>
      <c r="K281" s="54"/>
      <c r="L281" s="54"/>
      <c r="M281" s="54"/>
      <c r="N281" s="54"/>
      <c r="O281" s="54"/>
      <c r="P281" s="54"/>
      <c r="Q281" s="54"/>
      <c r="R281" s="54"/>
      <c r="S281" s="54"/>
      <c r="T281" s="54"/>
      <c r="U281" s="54"/>
    </row>
    <row r="282" spans="1:21" s="57" customFormat="1" ht="12.75">
      <c r="A282" s="70"/>
      <c r="B282" s="80"/>
      <c r="C282" s="43"/>
      <c r="D282" s="70"/>
      <c r="E282" s="35">
        <v>0</v>
      </c>
      <c r="F282" s="35">
        <v>0</v>
      </c>
      <c r="G282" s="35">
        <f t="shared" si="9"/>
        <v>0</v>
      </c>
      <c r="H282" s="35">
        <f t="shared" si="10"/>
        <v>0</v>
      </c>
      <c r="I282" s="35">
        <f t="shared" si="11"/>
        <v>0</v>
      </c>
      <c r="K282" s="149"/>
      <c r="L282" s="149"/>
      <c r="M282" s="149"/>
      <c r="N282" s="149"/>
      <c r="O282" s="149"/>
      <c r="P282" s="149"/>
      <c r="Q282" s="149"/>
      <c r="R282" s="149"/>
      <c r="S282" s="149"/>
      <c r="T282" s="149"/>
      <c r="U282" s="149"/>
    </row>
    <row r="283" spans="1:21" s="57" customFormat="1" ht="12.75">
      <c r="A283" s="70" t="s">
        <v>41</v>
      </c>
      <c r="B283" s="80" t="s">
        <v>358</v>
      </c>
      <c r="C283" s="43"/>
      <c r="D283" s="70"/>
      <c r="E283" s="35">
        <v>0</v>
      </c>
      <c r="F283" s="35">
        <v>0</v>
      </c>
      <c r="G283" s="35">
        <f t="shared" si="9"/>
        <v>0</v>
      </c>
      <c r="H283" s="35">
        <f t="shared" si="10"/>
        <v>0</v>
      </c>
      <c r="I283" s="35">
        <f t="shared" si="11"/>
        <v>0</v>
      </c>
      <c r="K283" s="149"/>
      <c r="L283" s="149"/>
      <c r="M283" s="149"/>
      <c r="N283" s="149"/>
      <c r="O283" s="149"/>
      <c r="P283" s="149"/>
      <c r="Q283" s="149"/>
      <c r="R283" s="149"/>
      <c r="S283" s="149"/>
      <c r="T283" s="149"/>
      <c r="U283" s="149"/>
    </row>
    <row r="284" spans="1:21" s="138" customFormat="1" ht="12.75" customHeight="1">
      <c r="A284" s="136"/>
      <c r="B284" s="137" t="s">
        <v>234</v>
      </c>
      <c r="C284" s="181">
        <v>306.24</v>
      </c>
      <c r="D284" s="171" t="s">
        <v>102</v>
      </c>
      <c r="E284" s="35">
        <v>0</v>
      </c>
      <c r="F284" s="35">
        <v>0</v>
      </c>
      <c r="G284" s="35">
        <f t="shared" si="9"/>
        <v>0</v>
      </c>
      <c r="H284" s="35">
        <f t="shared" si="10"/>
        <v>0</v>
      </c>
      <c r="I284" s="35">
        <f t="shared" si="11"/>
        <v>0</v>
      </c>
      <c r="K284" s="137"/>
      <c r="L284" s="139"/>
      <c r="M284" s="139"/>
      <c r="N284" s="139"/>
      <c r="O284" s="139"/>
      <c r="P284" s="139"/>
      <c r="Q284" s="139"/>
      <c r="R284" s="139"/>
      <c r="S284" s="139"/>
      <c r="T284" s="139"/>
      <c r="U284" s="139"/>
    </row>
    <row r="285" spans="1:21" s="57" customFormat="1" ht="12.75">
      <c r="A285" s="70"/>
      <c r="B285" s="80"/>
      <c r="C285" s="43"/>
      <c r="D285" s="70"/>
      <c r="E285" s="35">
        <v>0</v>
      </c>
      <c r="F285" s="35">
        <v>0</v>
      </c>
      <c r="G285" s="35">
        <f t="shared" si="9"/>
        <v>0</v>
      </c>
      <c r="H285" s="35">
        <f t="shared" si="10"/>
        <v>0</v>
      </c>
      <c r="I285" s="35">
        <f t="shared" si="11"/>
        <v>0</v>
      </c>
      <c r="K285" s="149"/>
      <c r="L285" s="149"/>
      <c r="M285" s="149"/>
      <c r="N285" s="149"/>
      <c r="O285" s="149"/>
      <c r="P285" s="149"/>
      <c r="Q285" s="149"/>
      <c r="R285" s="149"/>
      <c r="S285" s="149"/>
      <c r="T285" s="149"/>
      <c r="U285" s="149"/>
    </row>
    <row r="286" spans="1:21" s="57" customFormat="1" ht="12.75">
      <c r="A286" s="70" t="s">
        <v>42</v>
      </c>
      <c r="B286" s="80" t="s">
        <v>359</v>
      </c>
      <c r="C286" s="43"/>
      <c r="D286" s="70"/>
      <c r="E286" s="35">
        <v>0</v>
      </c>
      <c r="F286" s="35">
        <v>0</v>
      </c>
      <c r="G286" s="35">
        <f t="shared" si="9"/>
        <v>0</v>
      </c>
      <c r="H286" s="35">
        <f t="shared" si="10"/>
        <v>0</v>
      </c>
      <c r="I286" s="35">
        <f t="shared" si="11"/>
        <v>0</v>
      </c>
      <c r="K286" s="149"/>
      <c r="L286" s="149"/>
      <c r="M286" s="149"/>
      <c r="N286" s="149"/>
      <c r="O286" s="149"/>
      <c r="P286" s="149"/>
      <c r="Q286" s="149"/>
      <c r="R286" s="149"/>
      <c r="S286" s="149"/>
      <c r="T286" s="149"/>
      <c r="U286" s="149"/>
    </row>
    <row r="287" spans="1:21" s="138" customFormat="1" ht="12.75" customHeight="1">
      <c r="A287" s="136"/>
      <c r="B287" s="137" t="s">
        <v>234</v>
      </c>
      <c r="C287" s="181">
        <v>651.82</v>
      </c>
      <c r="D287" s="171" t="s">
        <v>102</v>
      </c>
      <c r="E287" s="35">
        <v>0</v>
      </c>
      <c r="F287" s="35">
        <v>0</v>
      </c>
      <c r="G287" s="35">
        <f t="shared" si="9"/>
        <v>0</v>
      </c>
      <c r="H287" s="35">
        <f t="shared" si="10"/>
        <v>0</v>
      </c>
      <c r="I287" s="35">
        <f t="shared" si="11"/>
        <v>0</v>
      </c>
      <c r="K287" s="137"/>
      <c r="L287" s="139"/>
      <c r="M287" s="139"/>
      <c r="N287" s="139"/>
      <c r="O287" s="139"/>
      <c r="P287" s="139"/>
      <c r="Q287" s="139"/>
      <c r="R287" s="139"/>
      <c r="S287" s="139"/>
      <c r="T287" s="139"/>
      <c r="U287" s="139"/>
    </row>
    <row r="288" spans="1:21" s="57" customFormat="1" ht="12.75">
      <c r="A288" s="70"/>
      <c r="B288" s="80"/>
      <c r="C288" s="43"/>
      <c r="D288" s="70"/>
      <c r="E288" s="35">
        <v>0</v>
      </c>
      <c r="F288" s="35">
        <v>0</v>
      </c>
      <c r="G288" s="35">
        <f t="shared" si="9"/>
        <v>0</v>
      </c>
      <c r="H288" s="35">
        <f t="shared" si="10"/>
        <v>0</v>
      </c>
      <c r="I288" s="35">
        <f t="shared" si="11"/>
        <v>0</v>
      </c>
      <c r="K288" s="149"/>
      <c r="L288" s="149"/>
      <c r="M288" s="149"/>
      <c r="N288" s="149"/>
      <c r="O288" s="149"/>
      <c r="P288" s="149"/>
      <c r="Q288" s="149"/>
      <c r="R288" s="149"/>
      <c r="S288" s="149"/>
      <c r="T288" s="149"/>
      <c r="U288" s="149"/>
    </row>
    <row r="289" spans="1:21" s="57" customFormat="1" ht="12.75">
      <c r="A289" s="70" t="s">
        <v>43</v>
      </c>
      <c r="B289" s="80" t="s">
        <v>360</v>
      </c>
      <c r="C289" s="43"/>
      <c r="D289" s="70"/>
      <c r="E289" s="35">
        <v>0</v>
      </c>
      <c r="F289" s="35">
        <v>0</v>
      </c>
      <c r="G289" s="35">
        <f t="shared" si="9"/>
        <v>0</v>
      </c>
      <c r="H289" s="35">
        <f t="shared" si="10"/>
        <v>0</v>
      </c>
      <c r="I289" s="35">
        <f t="shared" si="11"/>
        <v>0</v>
      </c>
      <c r="K289" s="149"/>
      <c r="L289" s="149"/>
      <c r="M289" s="149"/>
      <c r="N289" s="149"/>
      <c r="O289" s="149"/>
      <c r="P289" s="149"/>
      <c r="Q289" s="149"/>
      <c r="R289" s="149"/>
      <c r="S289" s="149"/>
      <c r="T289" s="149"/>
      <c r="U289" s="149"/>
    </row>
    <row r="290" spans="1:21" s="138" customFormat="1" ht="12.75" customHeight="1">
      <c r="A290" s="136"/>
      <c r="B290" s="137" t="s">
        <v>234</v>
      </c>
      <c r="C290" s="181">
        <v>636.77</v>
      </c>
      <c r="D290" s="171" t="s">
        <v>102</v>
      </c>
      <c r="E290" s="35">
        <v>0</v>
      </c>
      <c r="F290" s="35">
        <v>0</v>
      </c>
      <c r="G290" s="35">
        <f t="shared" si="9"/>
        <v>0</v>
      </c>
      <c r="H290" s="35">
        <f t="shared" si="10"/>
        <v>0</v>
      </c>
      <c r="I290" s="35">
        <f t="shared" si="11"/>
        <v>0</v>
      </c>
      <c r="K290" s="137"/>
      <c r="L290" s="139"/>
      <c r="M290" s="139"/>
      <c r="N290" s="139"/>
      <c r="O290" s="139"/>
      <c r="P290" s="139"/>
      <c r="Q290" s="139"/>
      <c r="R290" s="139"/>
      <c r="S290" s="139"/>
      <c r="T290" s="139"/>
      <c r="U290" s="139"/>
    </row>
    <row r="291" spans="1:21" s="57" customFormat="1" ht="12.75">
      <c r="A291" s="70"/>
      <c r="B291" s="80"/>
      <c r="C291" s="43"/>
      <c r="D291" s="70"/>
      <c r="E291" s="35">
        <v>0</v>
      </c>
      <c r="F291" s="35">
        <v>0</v>
      </c>
      <c r="G291" s="35">
        <f t="shared" si="9"/>
        <v>0</v>
      </c>
      <c r="H291" s="35">
        <f t="shared" si="10"/>
        <v>0</v>
      </c>
      <c r="I291" s="35">
        <f t="shared" si="11"/>
        <v>0</v>
      </c>
      <c r="K291" s="149"/>
      <c r="L291" s="149"/>
      <c r="M291" s="149"/>
      <c r="N291" s="149"/>
      <c r="O291" s="149"/>
      <c r="P291" s="149"/>
      <c r="Q291" s="149"/>
      <c r="R291" s="149"/>
      <c r="S291" s="149"/>
      <c r="T291" s="149"/>
      <c r="U291" s="149"/>
    </row>
    <row r="292" spans="1:21" s="57" customFormat="1" ht="12.75">
      <c r="A292" s="70" t="s">
        <v>44</v>
      </c>
      <c r="B292" s="80" t="s">
        <v>361</v>
      </c>
      <c r="C292" s="43"/>
      <c r="D292" s="70"/>
      <c r="E292" s="35">
        <v>0</v>
      </c>
      <c r="F292" s="35">
        <v>0</v>
      </c>
      <c r="G292" s="35">
        <f t="shared" si="9"/>
        <v>0</v>
      </c>
      <c r="H292" s="35">
        <f t="shared" si="10"/>
        <v>0</v>
      </c>
      <c r="I292" s="35">
        <f t="shared" si="11"/>
        <v>0</v>
      </c>
      <c r="K292" s="149"/>
      <c r="L292" s="149"/>
      <c r="M292" s="149"/>
      <c r="N292" s="149"/>
      <c r="O292" s="149"/>
      <c r="P292" s="149"/>
      <c r="Q292" s="149"/>
      <c r="R292" s="149"/>
      <c r="S292" s="149"/>
      <c r="T292" s="149"/>
      <c r="U292" s="149"/>
    </row>
    <row r="293" spans="1:21" s="138" customFormat="1" ht="12.75" customHeight="1">
      <c r="A293" s="136"/>
      <c r="B293" s="137" t="s">
        <v>234</v>
      </c>
      <c r="C293" s="181">
        <v>80.26</v>
      </c>
      <c r="D293" s="171" t="s">
        <v>102</v>
      </c>
      <c r="E293" s="35">
        <v>0</v>
      </c>
      <c r="F293" s="35">
        <v>0</v>
      </c>
      <c r="G293" s="35">
        <f t="shared" si="9"/>
        <v>0</v>
      </c>
      <c r="H293" s="35">
        <f t="shared" si="10"/>
        <v>0</v>
      </c>
      <c r="I293" s="35">
        <f t="shared" si="11"/>
        <v>0</v>
      </c>
      <c r="K293" s="137"/>
      <c r="L293" s="139"/>
      <c r="M293" s="139"/>
      <c r="N293" s="139"/>
      <c r="O293" s="139"/>
      <c r="P293" s="139"/>
      <c r="Q293" s="139"/>
      <c r="R293" s="139"/>
      <c r="S293" s="139"/>
      <c r="T293" s="139"/>
      <c r="U293" s="139"/>
    </row>
    <row r="294" spans="1:21" s="57" customFormat="1" ht="12.75">
      <c r="A294" s="70"/>
      <c r="B294" s="80"/>
      <c r="C294" s="43"/>
      <c r="D294" s="70"/>
      <c r="E294" s="35">
        <v>0</v>
      </c>
      <c r="F294" s="35">
        <v>0</v>
      </c>
      <c r="G294" s="35">
        <f t="shared" si="9"/>
        <v>0</v>
      </c>
      <c r="H294" s="35">
        <f t="shared" si="10"/>
        <v>0</v>
      </c>
      <c r="I294" s="35">
        <f t="shared" si="11"/>
        <v>0</v>
      </c>
      <c r="K294" s="149"/>
      <c r="L294" s="149"/>
      <c r="M294" s="149"/>
      <c r="N294" s="149"/>
      <c r="O294" s="149"/>
      <c r="P294" s="149"/>
      <c r="Q294" s="149"/>
      <c r="R294" s="149"/>
      <c r="S294" s="149"/>
      <c r="T294" s="149"/>
      <c r="U294" s="149"/>
    </row>
    <row r="295" spans="1:21" s="57" customFormat="1" ht="12.75">
      <c r="A295" s="70" t="s">
        <v>45</v>
      </c>
      <c r="B295" s="80" t="s">
        <v>362</v>
      </c>
      <c r="C295" s="43"/>
      <c r="D295" s="70"/>
      <c r="E295" s="35">
        <v>0</v>
      </c>
      <c r="F295" s="35">
        <v>0</v>
      </c>
      <c r="G295" s="35">
        <f t="shared" si="9"/>
        <v>0</v>
      </c>
      <c r="H295" s="35">
        <f t="shared" si="10"/>
        <v>0</v>
      </c>
      <c r="I295" s="35">
        <f t="shared" si="11"/>
        <v>0</v>
      </c>
      <c r="K295" s="149"/>
      <c r="L295" s="149"/>
      <c r="M295" s="149"/>
      <c r="N295" s="149"/>
      <c r="O295" s="149"/>
      <c r="P295" s="149"/>
      <c r="Q295" s="149"/>
      <c r="R295" s="149"/>
      <c r="S295" s="149"/>
      <c r="T295" s="149"/>
      <c r="U295" s="149"/>
    </row>
    <row r="296" spans="1:21" s="138" customFormat="1" ht="12.75" customHeight="1">
      <c r="A296" s="136"/>
      <c r="B296" s="137" t="s">
        <v>234</v>
      </c>
      <c r="C296" s="181">
        <v>324.63</v>
      </c>
      <c r="D296" s="171" t="s">
        <v>102</v>
      </c>
      <c r="E296" s="35">
        <v>0</v>
      </c>
      <c r="F296" s="35">
        <v>0</v>
      </c>
      <c r="G296" s="35">
        <f t="shared" si="9"/>
        <v>0</v>
      </c>
      <c r="H296" s="35">
        <f t="shared" si="10"/>
        <v>0</v>
      </c>
      <c r="I296" s="35">
        <f t="shared" si="11"/>
        <v>0</v>
      </c>
      <c r="K296" s="137"/>
      <c r="L296" s="139"/>
      <c r="M296" s="139"/>
      <c r="N296" s="139"/>
      <c r="O296" s="139"/>
      <c r="P296" s="139"/>
      <c r="Q296" s="139"/>
      <c r="R296" s="139"/>
      <c r="S296" s="139"/>
      <c r="T296" s="139"/>
      <c r="U296" s="139"/>
    </row>
    <row r="297" spans="1:21" s="57" customFormat="1" ht="12.75">
      <c r="A297" s="70"/>
      <c r="B297" s="80"/>
      <c r="C297" s="43"/>
      <c r="D297" s="70"/>
      <c r="E297" s="35">
        <v>0</v>
      </c>
      <c r="F297" s="35">
        <v>0</v>
      </c>
      <c r="G297" s="35">
        <f t="shared" si="9"/>
        <v>0</v>
      </c>
      <c r="H297" s="35">
        <f t="shared" si="10"/>
        <v>0</v>
      </c>
      <c r="I297" s="35">
        <f t="shared" si="11"/>
        <v>0</v>
      </c>
      <c r="K297" s="149"/>
      <c r="L297" s="149"/>
      <c r="M297" s="149"/>
      <c r="N297" s="149"/>
      <c r="O297" s="149"/>
      <c r="P297" s="149"/>
      <c r="Q297" s="149"/>
      <c r="R297" s="149"/>
      <c r="S297" s="149"/>
      <c r="T297" s="149"/>
      <c r="U297" s="149"/>
    </row>
    <row r="298" spans="1:21" s="57" customFormat="1" ht="12.75">
      <c r="A298" s="70" t="s">
        <v>46</v>
      </c>
      <c r="B298" s="80" t="s">
        <v>385</v>
      </c>
      <c r="C298" s="43"/>
      <c r="D298" s="70"/>
      <c r="E298" s="35">
        <v>0</v>
      </c>
      <c r="F298" s="35">
        <v>0</v>
      </c>
      <c r="G298" s="35">
        <f t="shared" si="9"/>
        <v>0</v>
      </c>
      <c r="H298" s="35">
        <f t="shared" si="10"/>
        <v>0</v>
      </c>
      <c r="I298" s="35">
        <f t="shared" si="11"/>
        <v>0</v>
      </c>
      <c r="K298" s="149"/>
      <c r="L298" s="149"/>
      <c r="M298" s="149"/>
      <c r="N298" s="149"/>
      <c r="O298" s="149"/>
      <c r="P298" s="149"/>
      <c r="Q298" s="149"/>
      <c r="R298" s="149"/>
      <c r="S298" s="149"/>
      <c r="T298" s="149"/>
      <c r="U298" s="149"/>
    </row>
    <row r="299" spans="1:21" s="138" customFormat="1" ht="12.75" customHeight="1">
      <c r="A299" s="136"/>
      <c r="B299" s="137" t="s">
        <v>234</v>
      </c>
      <c r="C299" s="181">
        <v>301.27</v>
      </c>
      <c r="D299" s="171" t="s">
        <v>102</v>
      </c>
      <c r="E299" s="35">
        <v>0</v>
      </c>
      <c r="F299" s="35">
        <v>0</v>
      </c>
      <c r="G299" s="35">
        <f t="shared" si="9"/>
        <v>0</v>
      </c>
      <c r="H299" s="35">
        <f t="shared" si="10"/>
        <v>0</v>
      </c>
      <c r="I299" s="35">
        <f t="shared" si="11"/>
        <v>0</v>
      </c>
      <c r="K299" s="137"/>
      <c r="L299" s="139"/>
      <c r="M299" s="139"/>
      <c r="N299" s="139"/>
      <c r="O299" s="139"/>
      <c r="P299" s="139"/>
      <c r="Q299" s="139"/>
      <c r="R299" s="139"/>
      <c r="S299" s="139"/>
      <c r="T299" s="139"/>
      <c r="U299" s="139"/>
    </row>
    <row r="300" spans="1:21" s="57" customFormat="1" ht="12.75">
      <c r="A300" s="70"/>
      <c r="B300" s="80"/>
      <c r="C300" s="43"/>
      <c r="D300" s="70"/>
      <c r="E300" s="35">
        <v>0</v>
      </c>
      <c r="F300" s="35">
        <v>0</v>
      </c>
      <c r="G300" s="35">
        <f t="shared" si="9"/>
        <v>0</v>
      </c>
      <c r="H300" s="35">
        <f t="shared" si="10"/>
        <v>0</v>
      </c>
      <c r="I300" s="35">
        <f t="shared" si="11"/>
        <v>0</v>
      </c>
      <c r="K300" s="149"/>
      <c r="L300" s="149"/>
      <c r="M300" s="149"/>
      <c r="N300" s="149"/>
      <c r="O300" s="149"/>
      <c r="P300" s="149"/>
      <c r="Q300" s="149"/>
      <c r="R300" s="149"/>
      <c r="S300" s="149"/>
      <c r="T300" s="149"/>
      <c r="U300" s="149"/>
    </row>
    <row r="301" spans="1:21" s="57" customFormat="1" ht="12.75">
      <c r="A301" s="70" t="s">
        <v>47</v>
      </c>
      <c r="B301" s="80" t="s">
        <v>363</v>
      </c>
      <c r="C301" s="43"/>
      <c r="D301" s="70"/>
      <c r="E301" s="35">
        <v>0</v>
      </c>
      <c r="F301" s="35">
        <v>0</v>
      </c>
      <c r="G301" s="35">
        <f t="shared" si="9"/>
        <v>0</v>
      </c>
      <c r="H301" s="35">
        <f t="shared" si="10"/>
        <v>0</v>
      </c>
      <c r="I301" s="35">
        <f t="shared" si="11"/>
        <v>0</v>
      </c>
      <c r="K301" s="149"/>
      <c r="L301" s="149"/>
      <c r="M301" s="149"/>
      <c r="N301" s="149"/>
      <c r="O301" s="149"/>
      <c r="P301" s="149"/>
      <c r="Q301" s="149"/>
      <c r="R301" s="149"/>
      <c r="S301" s="149"/>
      <c r="T301" s="149"/>
      <c r="U301" s="149"/>
    </row>
    <row r="302" spans="1:21" s="33" customFormat="1" ht="12.75">
      <c r="A302" s="52"/>
      <c r="B302" s="53" t="s">
        <v>99</v>
      </c>
      <c r="C302" s="132">
        <v>1905.67</v>
      </c>
      <c r="D302" s="134" t="s">
        <v>102</v>
      </c>
      <c r="E302" s="35">
        <v>0</v>
      </c>
      <c r="F302" s="35">
        <v>0</v>
      </c>
      <c r="G302" s="35">
        <f t="shared" si="9"/>
        <v>0</v>
      </c>
      <c r="H302" s="35">
        <f t="shared" si="10"/>
        <v>0</v>
      </c>
      <c r="I302" s="35">
        <f t="shared" si="11"/>
        <v>0</v>
      </c>
      <c r="K302" s="54"/>
      <c r="L302" s="54"/>
      <c r="M302" s="54"/>
      <c r="N302" s="54"/>
      <c r="O302" s="54"/>
      <c r="P302" s="54"/>
      <c r="Q302" s="54"/>
      <c r="R302" s="54"/>
      <c r="S302" s="54"/>
      <c r="T302" s="54"/>
      <c r="U302" s="54"/>
    </row>
    <row r="303" spans="1:21" s="142" customFormat="1" ht="12.75">
      <c r="A303" s="140"/>
      <c r="B303" s="141" t="s">
        <v>257</v>
      </c>
      <c r="C303" s="222">
        <v>482.97</v>
      </c>
      <c r="D303" s="172" t="s">
        <v>102</v>
      </c>
      <c r="E303" s="35">
        <v>0</v>
      </c>
      <c r="F303" s="35">
        <v>0</v>
      </c>
      <c r="G303" s="35">
        <f t="shared" si="9"/>
        <v>0</v>
      </c>
      <c r="H303" s="35">
        <f t="shared" si="10"/>
        <v>0</v>
      </c>
      <c r="I303" s="35">
        <f t="shared" si="11"/>
        <v>0</v>
      </c>
      <c r="K303" s="143"/>
      <c r="L303" s="143"/>
      <c r="M303" s="143"/>
      <c r="N303" s="143"/>
      <c r="O303" s="143"/>
      <c r="P303" s="143"/>
      <c r="Q303" s="143"/>
      <c r="R303" s="143"/>
      <c r="S303" s="143"/>
      <c r="T303" s="143"/>
      <c r="U303" s="143"/>
    </row>
    <row r="304" spans="1:21" s="57" customFormat="1" ht="12.75">
      <c r="A304" s="70"/>
      <c r="B304" s="80"/>
      <c r="C304" s="43"/>
      <c r="D304" s="70"/>
      <c r="E304" s="35">
        <v>0</v>
      </c>
      <c r="F304" s="35">
        <v>0</v>
      </c>
      <c r="G304" s="35">
        <f t="shared" si="9"/>
        <v>0</v>
      </c>
      <c r="H304" s="35">
        <f t="shared" si="10"/>
        <v>0</v>
      </c>
      <c r="I304" s="35">
        <f t="shared" si="11"/>
        <v>0</v>
      </c>
      <c r="K304" s="149"/>
      <c r="L304" s="149"/>
      <c r="M304" s="149"/>
      <c r="N304" s="149"/>
      <c r="O304" s="149"/>
      <c r="P304" s="149"/>
      <c r="Q304" s="149"/>
      <c r="R304" s="149"/>
      <c r="S304" s="149"/>
      <c r="T304" s="149"/>
      <c r="U304" s="149"/>
    </row>
    <row r="305" spans="1:21" s="57" customFormat="1" ht="12.75">
      <c r="A305" s="70" t="s">
        <v>48</v>
      </c>
      <c r="B305" s="146" t="s">
        <v>364</v>
      </c>
      <c r="C305" s="43"/>
      <c r="D305" s="70"/>
      <c r="E305" s="35">
        <v>0</v>
      </c>
      <c r="F305" s="35">
        <v>0</v>
      </c>
      <c r="G305" s="35">
        <f t="shared" si="9"/>
        <v>0</v>
      </c>
      <c r="H305" s="35">
        <f t="shared" si="10"/>
        <v>0</v>
      </c>
      <c r="I305" s="35">
        <f t="shared" si="11"/>
        <v>0</v>
      </c>
      <c r="K305" s="149"/>
      <c r="L305" s="149"/>
      <c r="M305" s="149"/>
      <c r="N305" s="149"/>
      <c r="O305" s="149"/>
      <c r="P305" s="149"/>
      <c r="Q305" s="149"/>
      <c r="R305" s="149"/>
      <c r="S305" s="149"/>
      <c r="T305" s="149"/>
      <c r="U305" s="149"/>
    </row>
    <row r="306" spans="1:21" s="33" customFormat="1" ht="12.75">
      <c r="A306" s="52"/>
      <c r="B306" s="53" t="s">
        <v>99</v>
      </c>
      <c r="C306" s="132">
        <v>1232.4</v>
      </c>
      <c r="D306" s="134" t="s">
        <v>102</v>
      </c>
      <c r="E306" s="35">
        <v>0</v>
      </c>
      <c r="F306" s="35">
        <v>0</v>
      </c>
      <c r="G306" s="35">
        <f t="shared" si="9"/>
        <v>0</v>
      </c>
      <c r="H306" s="35">
        <f t="shared" si="10"/>
        <v>0</v>
      </c>
      <c r="I306" s="35">
        <f t="shared" si="11"/>
        <v>0</v>
      </c>
      <c r="K306" s="54"/>
      <c r="L306" s="54"/>
      <c r="M306" s="54"/>
      <c r="N306" s="54"/>
      <c r="O306" s="54"/>
      <c r="P306" s="54"/>
      <c r="Q306" s="54"/>
      <c r="R306" s="54"/>
      <c r="S306" s="54"/>
      <c r="T306" s="54"/>
      <c r="U306" s="54"/>
    </row>
    <row r="307" spans="1:21" s="142" customFormat="1" ht="12.75">
      <c r="A307" s="140"/>
      <c r="B307" s="141" t="s">
        <v>257</v>
      </c>
      <c r="C307" s="222">
        <v>165.08</v>
      </c>
      <c r="D307" s="172" t="s">
        <v>102</v>
      </c>
      <c r="E307" s="35">
        <v>0</v>
      </c>
      <c r="F307" s="35">
        <v>0</v>
      </c>
      <c r="G307" s="35">
        <f t="shared" si="9"/>
        <v>0</v>
      </c>
      <c r="H307" s="35">
        <f t="shared" si="10"/>
        <v>0</v>
      </c>
      <c r="I307" s="35">
        <f t="shared" si="11"/>
        <v>0</v>
      </c>
      <c r="K307" s="143"/>
      <c r="L307" s="143"/>
      <c r="M307" s="143"/>
      <c r="N307" s="143"/>
      <c r="O307" s="143"/>
      <c r="P307" s="143"/>
      <c r="Q307" s="143"/>
      <c r="R307" s="143"/>
      <c r="S307" s="143"/>
      <c r="T307" s="143"/>
      <c r="U307" s="143"/>
    </row>
    <row r="308" spans="1:21" s="57" customFormat="1" ht="12.75">
      <c r="A308" s="70"/>
      <c r="B308" s="146"/>
      <c r="C308" s="43"/>
      <c r="D308" s="70"/>
      <c r="E308" s="35">
        <v>0</v>
      </c>
      <c r="F308" s="35">
        <v>0</v>
      </c>
      <c r="G308" s="35">
        <f t="shared" si="9"/>
        <v>0</v>
      </c>
      <c r="H308" s="35">
        <f t="shared" si="10"/>
        <v>0</v>
      </c>
      <c r="I308" s="35">
        <f t="shared" si="11"/>
        <v>0</v>
      </c>
      <c r="K308" s="149"/>
      <c r="L308" s="149"/>
      <c r="M308" s="149"/>
      <c r="N308" s="149"/>
      <c r="O308" s="149"/>
      <c r="P308" s="149"/>
      <c r="Q308" s="149"/>
      <c r="R308" s="149"/>
      <c r="S308" s="149"/>
      <c r="T308" s="149"/>
      <c r="U308" s="149"/>
    </row>
    <row r="309" spans="1:21" s="57" customFormat="1" ht="19.5" customHeight="1">
      <c r="A309" s="70" t="s">
        <v>49</v>
      </c>
      <c r="B309" s="80" t="s">
        <v>365</v>
      </c>
      <c r="C309" s="43"/>
      <c r="D309" s="70"/>
      <c r="E309" s="35">
        <v>0</v>
      </c>
      <c r="F309" s="35">
        <v>0</v>
      </c>
      <c r="G309" s="35">
        <f t="shared" si="9"/>
        <v>0</v>
      </c>
      <c r="H309" s="35">
        <f t="shared" si="10"/>
        <v>0</v>
      </c>
      <c r="I309" s="35">
        <f t="shared" si="11"/>
        <v>0</v>
      </c>
      <c r="K309" s="149"/>
      <c r="L309" s="149"/>
      <c r="M309" s="149"/>
      <c r="N309" s="149"/>
      <c r="O309" s="149"/>
      <c r="P309" s="149"/>
      <c r="Q309" s="149"/>
      <c r="R309" s="149"/>
      <c r="S309" s="149"/>
      <c r="T309" s="149"/>
      <c r="U309" s="149"/>
    </row>
    <row r="310" spans="1:21" s="33" customFormat="1" ht="12.75">
      <c r="A310" s="52"/>
      <c r="B310" s="53" t="s">
        <v>99</v>
      </c>
      <c r="C310" s="132">
        <v>98.59</v>
      </c>
      <c r="D310" s="134" t="s">
        <v>102</v>
      </c>
      <c r="E310" s="35">
        <v>0</v>
      </c>
      <c r="F310" s="35">
        <v>0</v>
      </c>
      <c r="G310" s="35">
        <f t="shared" si="9"/>
        <v>0</v>
      </c>
      <c r="H310" s="35">
        <f t="shared" si="10"/>
        <v>0</v>
      </c>
      <c r="I310" s="35">
        <f t="shared" si="11"/>
        <v>0</v>
      </c>
      <c r="K310" s="54"/>
      <c r="L310" s="54"/>
      <c r="M310" s="54"/>
      <c r="N310" s="54"/>
      <c r="O310" s="54"/>
      <c r="P310" s="54"/>
      <c r="Q310" s="54"/>
      <c r="R310" s="54"/>
      <c r="S310" s="54"/>
      <c r="T310" s="54"/>
      <c r="U310" s="54"/>
    </row>
    <row r="311" spans="1:21" s="142" customFormat="1" ht="12.75">
      <c r="A311" s="140"/>
      <c r="B311" s="141" t="s">
        <v>257</v>
      </c>
      <c r="C311" s="222">
        <v>9.65</v>
      </c>
      <c r="D311" s="172" t="s">
        <v>102</v>
      </c>
      <c r="E311" s="35">
        <v>0</v>
      </c>
      <c r="F311" s="35">
        <v>0</v>
      </c>
      <c r="G311" s="35">
        <f t="shared" si="9"/>
        <v>0</v>
      </c>
      <c r="H311" s="35">
        <f t="shared" si="10"/>
        <v>0</v>
      </c>
      <c r="I311" s="35">
        <f t="shared" si="11"/>
        <v>0</v>
      </c>
      <c r="K311" s="143"/>
      <c r="L311" s="143"/>
      <c r="M311" s="143"/>
      <c r="N311" s="143"/>
      <c r="O311" s="143"/>
      <c r="P311" s="143"/>
      <c r="Q311" s="143"/>
      <c r="R311" s="143"/>
      <c r="S311" s="143"/>
      <c r="T311" s="143"/>
      <c r="U311" s="143"/>
    </row>
    <row r="312" spans="1:21" s="57" customFormat="1" ht="15" customHeight="1">
      <c r="A312" s="70"/>
      <c r="B312" s="80"/>
      <c r="C312" s="43"/>
      <c r="D312" s="70"/>
      <c r="E312" s="35">
        <v>0</v>
      </c>
      <c r="F312" s="35">
        <v>0</v>
      </c>
      <c r="G312" s="35">
        <f t="shared" si="9"/>
        <v>0</v>
      </c>
      <c r="H312" s="35">
        <f t="shared" si="10"/>
        <v>0</v>
      </c>
      <c r="I312" s="35">
        <f t="shared" si="11"/>
        <v>0</v>
      </c>
      <c r="K312" s="149"/>
      <c r="L312" s="149"/>
      <c r="M312" s="149"/>
      <c r="N312" s="149"/>
      <c r="O312" s="149"/>
      <c r="P312" s="149"/>
      <c r="Q312" s="149"/>
      <c r="R312" s="149"/>
      <c r="S312" s="149"/>
      <c r="T312" s="149"/>
      <c r="U312" s="149"/>
    </row>
    <row r="313" spans="1:21" s="57" customFormat="1" ht="19.5" customHeight="1">
      <c r="A313" s="70" t="s">
        <v>263</v>
      </c>
      <c r="B313" s="80" t="s">
        <v>366</v>
      </c>
      <c r="C313" s="43"/>
      <c r="D313" s="70"/>
      <c r="E313" s="35">
        <v>0</v>
      </c>
      <c r="F313" s="35">
        <v>0</v>
      </c>
      <c r="G313" s="35">
        <f t="shared" si="9"/>
        <v>0</v>
      </c>
      <c r="H313" s="35">
        <f t="shared" si="10"/>
        <v>0</v>
      </c>
      <c r="I313" s="35">
        <f t="shared" si="11"/>
        <v>0</v>
      </c>
      <c r="K313" s="149"/>
      <c r="L313" s="149"/>
      <c r="M313" s="149"/>
      <c r="N313" s="149"/>
      <c r="O313" s="149"/>
      <c r="P313" s="149"/>
      <c r="Q313" s="149"/>
      <c r="R313" s="149"/>
      <c r="S313" s="149"/>
      <c r="T313" s="149"/>
      <c r="U313" s="149"/>
    </row>
    <row r="314" spans="1:21" s="33" customFormat="1" ht="12.75">
      <c r="A314" s="52"/>
      <c r="B314" s="53" t="s">
        <v>99</v>
      </c>
      <c r="C314" s="132">
        <v>197.18</v>
      </c>
      <c r="D314" s="134" t="s">
        <v>102</v>
      </c>
      <c r="E314" s="35">
        <v>0</v>
      </c>
      <c r="F314" s="35">
        <v>0</v>
      </c>
      <c r="G314" s="35">
        <f t="shared" si="9"/>
        <v>0</v>
      </c>
      <c r="H314" s="35">
        <f t="shared" si="10"/>
        <v>0</v>
      </c>
      <c r="I314" s="35">
        <f t="shared" si="11"/>
        <v>0</v>
      </c>
      <c r="K314" s="54"/>
      <c r="L314" s="54"/>
      <c r="M314" s="54"/>
      <c r="N314" s="54"/>
      <c r="O314" s="54"/>
      <c r="P314" s="54"/>
      <c r="Q314" s="54"/>
      <c r="R314" s="54"/>
      <c r="S314" s="54"/>
      <c r="T314" s="54"/>
      <c r="U314" s="54"/>
    </row>
    <row r="315" spans="1:21" s="142" customFormat="1" ht="12.75">
      <c r="A315" s="140"/>
      <c r="B315" s="141" t="s">
        <v>257</v>
      </c>
      <c r="C315" s="222">
        <v>20.64</v>
      </c>
      <c r="D315" s="172" t="s">
        <v>102</v>
      </c>
      <c r="E315" s="35">
        <v>0</v>
      </c>
      <c r="F315" s="35">
        <v>0</v>
      </c>
      <c r="G315" s="35">
        <f t="shared" si="9"/>
        <v>0</v>
      </c>
      <c r="H315" s="35">
        <f t="shared" si="10"/>
        <v>0</v>
      </c>
      <c r="I315" s="35">
        <f t="shared" si="11"/>
        <v>0</v>
      </c>
      <c r="K315" s="143"/>
      <c r="L315" s="143"/>
      <c r="M315" s="143"/>
      <c r="N315" s="143"/>
      <c r="O315" s="143"/>
      <c r="P315" s="143"/>
      <c r="Q315" s="143"/>
      <c r="R315" s="143"/>
      <c r="S315" s="143"/>
      <c r="T315" s="143"/>
      <c r="U315" s="143"/>
    </row>
    <row r="316" spans="1:21" s="57" customFormat="1" ht="15" customHeight="1">
      <c r="A316" s="70"/>
      <c r="B316" s="80"/>
      <c r="C316" s="43"/>
      <c r="D316" s="70"/>
      <c r="E316" s="35">
        <v>0</v>
      </c>
      <c r="F316" s="35">
        <v>0</v>
      </c>
      <c r="G316" s="35">
        <f t="shared" si="9"/>
        <v>0</v>
      </c>
      <c r="H316" s="35">
        <f t="shared" si="10"/>
        <v>0</v>
      </c>
      <c r="I316" s="35">
        <f t="shared" si="11"/>
        <v>0</v>
      </c>
      <c r="K316" s="149"/>
      <c r="L316" s="149"/>
      <c r="M316" s="149"/>
      <c r="N316" s="149"/>
      <c r="O316" s="149"/>
      <c r="P316" s="149"/>
      <c r="Q316" s="149"/>
      <c r="R316" s="149"/>
      <c r="S316" s="149"/>
      <c r="T316" s="149"/>
      <c r="U316" s="149"/>
    </row>
    <row r="317" spans="1:21" s="57" customFormat="1" ht="19.5" customHeight="1">
      <c r="A317" s="70" t="s">
        <v>292</v>
      </c>
      <c r="B317" s="80" t="s">
        <v>367</v>
      </c>
      <c r="C317" s="43"/>
      <c r="D317" s="70"/>
      <c r="E317" s="35">
        <v>0</v>
      </c>
      <c r="F317" s="35">
        <v>0</v>
      </c>
      <c r="G317" s="35">
        <f t="shared" si="9"/>
        <v>0</v>
      </c>
      <c r="H317" s="35">
        <f t="shared" si="10"/>
        <v>0</v>
      </c>
      <c r="I317" s="35">
        <f t="shared" si="11"/>
        <v>0</v>
      </c>
      <c r="K317" s="149"/>
      <c r="L317" s="149"/>
      <c r="M317" s="149"/>
      <c r="N317" s="149"/>
      <c r="O317" s="149"/>
      <c r="P317" s="149"/>
      <c r="Q317" s="149"/>
      <c r="R317" s="149"/>
      <c r="S317" s="149"/>
      <c r="T317" s="149"/>
      <c r="U317" s="149"/>
    </row>
    <row r="318" spans="1:21" s="33" customFormat="1" ht="12.75">
      <c r="A318" s="52"/>
      <c r="B318" s="53" t="s">
        <v>99</v>
      </c>
      <c r="C318" s="132">
        <v>295.78</v>
      </c>
      <c r="D318" s="134" t="s">
        <v>102</v>
      </c>
      <c r="E318" s="35">
        <v>0</v>
      </c>
      <c r="F318" s="35">
        <v>0</v>
      </c>
      <c r="G318" s="35">
        <f t="shared" si="9"/>
        <v>0</v>
      </c>
      <c r="H318" s="35">
        <f t="shared" si="10"/>
        <v>0</v>
      </c>
      <c r="I318" s="35">
        <f t="shared" si="11"/>
        <v>0</v>
      </c>
      <c r="K318" s="54"/>
      <c r="L318" s="54"/>
      <c r="M318" s="54"/>
      <c r="N318" s="54"/>
      <c r="O318" s="54"/>
      <c r="P318" s="54"/>
      <c r="Q318" s="54"/>
      <c r="R318" s="54"/>
      <c r="S318" s="54"/>
      <c r="T318" s="54"/>
      <c r="U318" s="54"/>
    </row>
    <row r="319" spans="1:21" s="142" customFormat="1" ht="12.75">
      <c r="A319" s="140"/>
      <c r="B319" s="141" t="s">
        <v>257</v>
      </c>
      <c r="C319" s="222">
        <v>74.86</v>
      </c>
      <c r="D319" s="172" t="s">
        <v>102</v>
      </c>
      <c r="E319" s="35">
        <v>0</v>
      </c>
      <c r="F319" s="35">
        <v>0</v>
      </c>
      <c r="G319" s="35">
        <f t="shared" si="9"/>
        <v>0</v>
      </c>
      <c r="H319" s="35">
        <f t="shared" si="10"/>
        <v>0</v>
      </c>
      <c r="I319" s="35">
        <f t="shared" si="11"/>
        <v>0</v>
      </c>
      <c r="K319" s="143"/>
      <c r="L319" s="143"/>
      <c r="M319" s="143"/>
      <c r="N319" s="143"/>
      <c r="O319" s="143"/>
      <c r="P319" s="143"/>
      <c r="Q319" s="143"/>
      <c r="R319" s="143"/>
      <c r="S319" s="143"/>
      <c r="T319" s="143"/>
      <c r="U319" s="143"/>
    </row>
    <row r="320" spans="1:21" s="142" customFormat="1" ht="12.75">
      <c r="A320" s="140"/>
      <c r="B320" s="174"/>
      <c r="C320" s="222"/>
      <c r="D320" s="172"/>
      <c r="E320" s="35">
        <v>0</v>
      </c>
      <c r="F320" s="35">
        <v>0</v>
      </c>
      <c r="G320" s="35">
        <f t="shared" si="9"/>
        <v>0</v>
      </c>
      <c r="H320" s="35">
        <f t="shared" si="10"/>
        <v>0</v>
      </c>
      <c r="I320" s="35">
        <f t="shared" si="11"/>
        <v>0</v>
      </c>
      <c r="K320" s="143"/>
      <c r="L320" s="143"/>
      <c r="M320" s="143"/>
      <c r="N320" s="143"/>
      <c r="O320" s="143"/>
      <c r="P320" s="143"/>
      <c r="Q320" s="143"/>
      <c r="R320" s="143"/>
      <c r="S320" s="143"/>
      <c r="T320" s="143"/>
      <c r="U320" s="143"/>
    </row>
    <row r="321" spans="1:21" s="57" customFormat="1" ht="12.75">
      <c r="A321" s="70" t="s">
        <v>386</v>
      </c>
      <c r="B321" s="80" t="s">
        <v>368</v>
      </c>
      <c r="C321" s="43"/>
      <c r="D321" s="70"/>
      <c r="E321" s="35">
        <v>0</v>
      </c>
      <c r="F321" s="35">
        <v>0</v>
      </c>
      <c r="G321" s="35">
        <f t="shared" si="9"/>
        <v>0</v>
      </c>
      <c r="H321" s="35">
        <f t="shared" si="10"/>
        <v>0</v>
      </c>
      <c r="I321" s="35">
        <f t="shared" si="11"/>
        <v>0</v>
      </c>
      <c r="K321" s="149"/>
      <c r="L321" s="149"/>
      <c r="M321" s="149"/>
      <c r="N321" s="149"/>
      <c r="O321" s="149"/>
      <c r="P321" s="149"/>
      <c r="Q321" s="149"/>
      <c r="R321" s="149"/>
      <c r="S321" s="149"/>
      <c r="T321" s="149"/>
      <c r="U321" s="149"/>
    </row>
    <row r="322" spans="1:21" s="33" customFormat="1" ht="12.75">
      <c r="A322" s="52"/>
      <c r="B322" s="53" t="s">
        <v>99</v>
      </c>
      <c r="C322" s="132">
        <v>65.73</v>
      </c>
      <c r="D322" s="134" t="s">
        <v>102</v>
      </c>
      <c r="E322" s="35">
        <v>0</v>
      </c>
      <c r="F322" s="35">
        <v>0</v>
      </c>
      <c r="G322" s="35">
        <f t="shared" si="9"/>
        <v>0</v>
      </c>
      <c r="H322" s="35">
        <f t="shared" si="10"/>
        <v>0</v>
      </c>
      <c r="I322" s="35">
        <f t="shared" si="11"/>
        <v>0</v>
      </c>
      <c r="K322" s="54"/>
      <c r="L322" s="54"/>
      <c r="M322" s="54"/>
      <c r="N322" s="54"/>
      <c r="O322" s="54"/>
      <c r="P322" s="54"/>
      <c r="Q322" s="54"/>
      <c r="R322" s="54"/>
      <c r="S322" s="54"/>
      <c r="T322" s="54"/>
      <c r="U322" s="54"/>
    </row>
    <row r="323" spans="1:21" s="142" customFormat="1" ht="12.75">
      <c r="A323" s="140"/>
      <c r="B323" s="141" t="s">
        <v>257</v>
      </c>
      <c r="C323" s="222">
        <v>3.25</v>
      </c>
      <c r="D323" s="172" t="s">
        <v>102</v>
      </c>
      <c r="E323" s="35">
        <v>0</v>
      </c>
      <c r="F323" s="35">
        <v>0</v>
      </c>
      <c r="G323" s="35">
        <f t="shared" si="9"/>
        <v>0</v>
      </c>
      <c r="H323" s="35">
        <f t="shared" si="10"/>
        <v>0</v>
      </c>
      <c r="I323" s="35">
        <f t="shared" si="11"/>
        <v>0</v>
      </c>
      <c r="K323" s="143"/>
      <c r="L323" s="143"/>
      <c r="M323" s="143"/>
      <c r="N323" s="143"/>
      <c r="O323" s="143"/>
      <c r="P323" s="143"/>
      <c r="Q323" s="143"/>
      <c r="R323" s="143"/>
      <c r="S323" s="143"/>
      <c r="T323" s="143"/>
      <c r="U323" s="143"/>
    </row>
    <row r="324" spans="1:21" s="57" customFormat="1" ht="12.75">
      <c r="A324" s="70"/>
      <c r="B324" s="80"/>
      <c r="C324" s="43"/>
      <c r="D324" s="70"/>
      <c r="E324" s="35">
        <v>0</v>
      </c>
      <c r="F324" s="35">
        <v>0</v>
      </c>
      <c r="G324" s="35">
        <f t="shared" si="9"/>
        <v>0</v>
      </c>
      <c r="H324" s="35">
        <f t="shared" si="10"/>
        <v>0</v>
      </c>
      <c r="I324" s="35">
        <f t="shared" si="11"/>
        <v>0</v>
      </c>
      <c r="K324" s="149"/>
      <c r="L324" s="149"/>
      <c r="M324" s="149"/>
      <c r="N324" s="149"/>
      <c r="O324" s="149"/>
      <c r="P324" s="149"/>
      <c r="Q324" s="149"/>
      <c r="R324" s="149"/>
      <c r="S324" s="149"/>
      <c r="T324" s="149"/>
      <c r="U324" s="149"/>
    </row>
    <row r="325" spans="1:21" s="57" customFormat="1" ht="12.75">
      <c r="A325" s="70" t="s">
        <v>387</v>
      </c>
      <c r="B325" s="80" t="s">
        <v>369</v>
      </c>
      <c r="C325" s="43"/>
      <c r="D325" s="70"/>
      <c r="E325" s="35">
        <v>0</v>
      </c>
      <c r="F325" s="35">
        <v>0</v>
      </c>
      <c r="G325" s="35">
        <f t="shared" si="9"/>
        <v>0</v>
      </c>
      <c r="H325" s="35">
        <f t="shared" si="10"/>
        <v>0</v>
      </c>
      <c r="I325" s="35">
        <f t="shared" si="11"/>
        <v>0</v>
      </c>
      <c r="K325" s="149"/>
      <c r="L325" s="149"/>
      <c r="M325" s="149"/>
      <c r="N325" s="149"/>
      <c r="O325" s="149"/>
      <c r="P325" s="149"/>
      <c r="Q325" s="149"/>
      <c r="R325" s="149"/>
      <c r="S325" s="149"/>
      <c r="T325" s="149"/>
      <c r="U325" s="149"/>
    </row>
    <row r="326" spans="1:21" s="227" customFormat="1" ht="12.75">
      <c r="A326" s="223"/>
      <c r="B326" s="224" t="s">
        <v>100</v>
      </c>
      <c r="C326" s="225">
        <v>272.49</v>
      </c>
      <c r="D326" s="226" t="s">
        <v>102</v>
      </c>
      <c r="E326" s="35">
        <v>0</v>
      </c>
      <c r="F326" s="35">
        <v>0</v>
      </c>
      <c r="G326" s="35">
        <f t="shared" si="9"/>
        <v>0</v>
      </c>
      <c r="H326" s="35">
        <f t="shared" si="10"/>
        <v>0</v>
      </c>
      <c r="I326" s="35">
        <f t="shared" si="11"/>
        <v>0</v>
      </c>
      <c r="K326" s="228"/>
      <c r="L326" s="228"/>
      <c r="M326" s="228"/>
      <c r="N326" s="228"/>
      <c r="O326" s="228"/>
      <c r="P326" s="228"/>
      <c r="Q326" s="228"/>
      <c r="R326" s="228"/>
      <c r="S326" s="228"/>
      <c r="T326" s="228"/>
      <c r="U326" s="228"/>
    </row>
    <row r="327" spans="1:21" s="57" customFormat="1" ht="12.75">
      <c r="A327" s="70"/>
      <c r="B327" s="80"/>
      <c r="C327" s="43"/>
      <c r="D327" s="70"/>
      <c r="E327" s="35">
        <v>0</v>
      </c>
      <c r="F327" s="35">
        <v>0</v>
      </c>
      <c r="G327" s="35">
        <f aca="true" t="shared" si="12" ref="G327:G390">C327*E327</f>
        <v>0</v>
      </c>
      <c r="H327" s="35">
        <f aca="true" t="shared" si="13" ref="H327:H390">C327*F327</f>
        <v>0</v>
      </c>
      <c r="I327" s="35">
        <f aca="true" t="shared" si="14" ref="I327:I390">G327+H327</f>
        <v>0</v>
      </c>
      <c r="K327" s="149"/>
      <c r="L327" s="149"/>
      <c r="M327" s="149"/>
      <c r="N327" s="149"/>
      <c r="O327" s="149"/>
      <c r="P327" s="149"/>
      <c r="Q327" s="149"/>
      <c r="R327" s="149"/>
      <c r="S327" s="149"/>
      <c r="T327" s="149"/>
      <c r="U327" s="149"/>
    </row>
    <row r="328" spans="1:21" s="57" customFormat="1" ht="12.75">
      <c r="A328" s="70" t="s">
        <v>388</v>
      </c>
      <c r="B328" s="80" t="s">
        <v>384</v>
      </c>
      <c r="C328" s="43"/>
      <c r="D328" s="70"/>
      <c r="E328" s="35">
        <v>0</v>
      </c>
      <c r="F328" s="35">
        <v>0</v>
      </c>
      <c r="G328" s="35">
        <f t="shared" si="12"/>
        <v>0</v>
      </c>
      <c r="H328" s="35">
        <f t="shared" si="13"/>
        <v>0</v>
      </c>
      <c r="I328" s="35">
        <f t="shared" si="14"/>
        <v>0</v>
      </c>
      <c r="K328" s="149"/>
      <c r="L328" s="149"/>
      <c r="M328" s="149"/>
      <c r="N328" s="149"/>
      <c r="O328" s="149"/>
      <c r="P328" s="149"/>
      <c r="Q328" s="149"/>
      <c r="R328" s="149"/>
      <c r="S328" s="149"/>
      <c r="T328" s="149"/>
      <c r="U328" s="149"/>
    </row>
    <row r="329" spans="1:21" s="138" customFormat="1" ht="12.75" customHeight="1">
      <c r="A329" s="136"/>
      <c r="B329" s="137" t="s">
        <v>234</v>
      </c>
      <c r="C329" s="181">
        <v>47.52</v>
      </c>
      <c r="D329" s="171" t="s">
        <v>102</v>
      </c>
      <c r="E329" s="35">
        <v>0</v>
      </c>
      <c r="F329" s="35">
        <v>0</v>
      </c>
      <c r="G329" s="35">
        <f t="shared" si="12"/>
        <v>0</v>
      </c>
      <c r="H329" s="35">
        <f t="shared" si="13"/>
        <v>0</v>
      </c>
      <c r="I329" s="35">
        <f t="shared" si="14"/>
        <v>0</v>
      </c>
      <c r="K329" s="137"/>
      <c r="L329" s="139"/>
      <c r="M329" s="139"/>
      <c r="N329" s="139"/>
      <c r="O329" s="139"/>
      <c r="P329" s="139"/>
      <c r="Q329" s="139"/>
      <c r="R329" s="139"/>
      <c r="S329" s="139"/>
      <c r="T329" s="139"/>
      <c r="U329" s="139"/>
    </row>
    <row r="330" spans="1:21" s="227" customFormat="1" ht="12.75">
      <c r="A330" s="223"/>
      <c r="B330" s="224" t="s">
        <v>100</v>
      </c>
      <c r="C330" s="225">
        <v>23.87</v>
      </c>
      <c r="D330" s="226" t="s">
        <v>102</v>
      </c>
      <c r="E330" s="35">
        <v>0</v>
      </c>
      <c r="F330" s="35">
        <v>0</v>
      </c>
      <c r="G330" s="35">
        <f t="shared" si="12"/>
        <v>0</v>
      </c>
      <c r="H330" s="35">
        <f t="shared" si="13"/>
        <v>0</v>
      </c>
      <c r="I330" s="35">
        <f t="shared" si="14"/>
        <v>0</v>
      </c>
      <c r="K330" s="228"/>
      <c r="L330" s="228"/>
      <c r="M330" s="228"/>
      <c r="N330" s="228"/>
      <c r="O330" s="228"/>
      <c r="P330" s="228"/>
      <c r="Q330" s="228"/>
      <c r="R330" s="228"/>
      <c r="S330" s="228"/>
      <c r="T330" s="228"/>
      <c r="U330" s="228"/>
    </row>
    <row r="331" spans="1:21" s="57" customFormat="1" ht="12.75">
      <c r="A331" s="70"/>
      <c r="B331" s="80"/>
      <c r="C331" s="43"/>
      <c r="D331" s="70"/>
      <c r="E331" s="35">
        <v>0</v>
      </c>
      <c r="F331" s="35">
        <v>0</v>
      </c>
      <c r="G331" s="35">
        <f t="shared" si="12"/>
        <v>0</v>
      </c>
      <c r="H331" s="35">
        <f t="shared" si="13"/>
        <v>0</v>
      </c>
      <c r="I331" s="35">
        <f t="shared" si="14"/>
        <v>0</v>
      </c>
      <c r="K331" s="149"/>
      <c r="L331" s="149"/>
      <c r="M331" s="149"/>
      <c r="N331" s="149"/>
      <c r="O331" s="149"/>
      <c r="P331" s="149"/>
      <c r="Q331" s="149"/>
      <c r="R331" s="149"/>
      <c r="S331" s="149"/>
      <c r="T331" s="149"/>
      <c r="U331" s="149"/>
    </row>
    <row r="332" spans="1:21" s="57" customFormat="1" ht="12.75">
      <c r="A332" s="70"/>
      <c r="B332" s="87"/>
      <c r="C332" s="43"/>
      <c r="D332" s="70"/>
      <c r="E332" s="35">
        <v>0</v>
      </c>
      <c r="F332" s="35">
        <v>0</v>
      </c>
      <c r="G332" s="35">
        <f t="shared" si="12"/>
        <v>0</v>
      </c>
      <c r="H332" s="35">
        <f t="shared" si="13"/>
        <v>0</v>
      </c>
      <c r="I332" s="35">
        <f t="shared" si="14"/>
        <v>0</v>
      </c>
      <c r="K332" s="149"/>
      <c r="L332" s="149"/>
      <c r="M332" s="149"/>
      <c r="N332" s="149"/>
      <c r="O332" s="149"/>
      <c r="P332" s="149"/>
      <c r="Q332" s="149"/>
      <c r="R332" s="149"/>
      <c r="S332" s="149"/>
      <c r="T332" s="149"/>
      <c r="U332" s="149"/>
    </row>
    <row r="333" spans="1:9" ht="12.75">
      <c r="A333" s="79" t="s">
        <v>97</v>
      </c>
      <c r="B333" s="72" t="s">
        <v>76</v>
      </c>
      <c r="C333" s="132"/>
      <c r="D333" s="168"/>
      <c r="E333" s="35">
        <v>0</v>
      </c>
      <c r="F333" s="35">
        <v>0</v>
      </c>
      <c r="G333" s="35">
        <f t="shared" si="12"/>
        <v>0</v>
      </c>
      <c r="H333" s="35">
        <f t="shared" si="13"/>
        <v>0</v>
      </c>
      <c r="I333" s="35">
        <f t="shared" si="14"/>
        <v>0</v>
      </c>
    </row>
    <row r="334" spans="1:9" ht="15" customHeight="1">
      <c r="A334" s="70"/>
      <c r="B334" s="60"/>
      <c r="C334" s="132"/>
      <c r="D334" s="168"/>
      <c r="E334" s="35">
        <v>0</v>
      </c>
      <c r="F334" s="35">
        <v>0</v>
      </c>
      <c r="G334" s="35">
        <f t="shared" si="12"/>
        <v>0</v>
      </c>
      <c r="H334" s="35">
        <f t="shared" si="13"/>
        <v>0</v>
      </c>
      <c r="I334" s="35">
        <f t="shared" si="14"/>
        <v>0</v>
      </c>
    </row>
    <row r="335" spans="1:9" ht="24.75" customHeight="1">
      <c r="A335" s="70" t="s">
        <v>7</v>
      </c>
      <c r="B335" s="80" t="s">
        <v>370</v>
      </c>
      <c r="C335" s="132"/>
      <c r="D335" s="168"/>
      <c r="E335" s="35">
        <v>0</v>
      </c>
      <c r="F335" s="35">
        <v>0</v>
      </c>
      <c r="G335" s="35">
        <f t="shared" si="12"/>
        <v>0</v>
      </c>
      <c r="H335" s="35">
        <f t="shared" si="13"/>
        <v>0</v>
      </c>
      <c r="I335" s="35">
        <f t="shared" si="14"/>
        <v>0</v>
      </c>
    </row>
    <row r="336" spans="1:21" s="33" customFormat="1" ht="12.75">
      <c r="A336" s="52"/>
      <c r="B336" s="53" t="s">
        <v>99</v>
      </c>
      <c r="C336" s="132">
        <v>1659</v>
      </c>
      <c r="D336" s="134" t="s">
        <v>102</v>
      </c>
      <c r="E336" s="35">
        <v>0</v>
      </c>
      <c r="F336" s="35">
        <v>0</v>
      </c>
      <c r="G336" s="35">
        <f t="shared" si="12"/>
        <v>0</v>
      </c>
      <c r="H336" s="35">
        <f t="shared" si="13"/>
        <v>0</v>
      </c>
      <c r="I336" s="35">
        <f t="shared" si="14"/>
        <v>0</v>
      </c>
      <c r="K336" s="54"/>
      <c r="L336" s="54"/>
      <c r="M336" s="54"/>
      <c r="N336" s="54"/>
      <c r="O336" s="54"/>
      <c r="P336" s="54"/>
      <c r="Q336" s="54"/>
      <c r="R336" s="54"/>
      <c r="S336" s="54"/>
      <c r="T336" s="54"/>
      <c r="U336" s="54"/>
    </row>
    <row r="337" spans="1:21" s="142" customFormat="1" ht="12.75">
      <c r="A337" s="140"/>
      <c r="B337" s="141" t="s">
        <v>257</v>
      </c>
      <c r="C337" s="222">
        <v>392.54</v>
      </c>
      <c r="D337" s="172" t="s">
        <v>102</v>
      </c>
      <c r="E337" s="35">
        <v>0</v>
      </c>
      <c r="F337" s="35">
        <v>0</v>
      </c>
      <c r="G337" s="35">
        <f t="shared" si="12"/>
        <v>0</v>
      </c>
      <c r="H337" s="35">
        <f t="shared" si="13"/>
        <v>0</v>
      </c>
      <c r="I337" s="35">
        <f t="shared" si="14"/>
        <v>0</v>
      </c>
      <c r="K337" s="143"/>
      <c r="L337" s="143"/>
      <c r="M337" s="143"/>
      <c r="N337" s="143"/>
      <c r="O337" s="143"/>
      <c r="P337" s="143"/>
      <c r="Q337" s="143"/>
      <c r="R337" s="143"/>
      <c r="S337" s="143"/>
      <c r="T337" s="143"/>
      <c r="U337" s="143"/>
    </row>
    <row r="338" spans="1:9" ht="15" customHeight="1">
      <c r="A338" s="70"/>
      <c r="C338" s="132"/>
      <c r="D338" s="168"/>
      <c r="E338" s="35">
        <v>0</v>
      </c>
      <c r="F338" s="35">
        <v>0</v>
      </c>
      <c r="G338" s="35">
        <f t="shared" si="12"/>
        <v>0</v>
      </c>
      <c r="H338" s="35">
        <f t="shared" si="13"/>
        <v>0</v>
      </c>
      <c r="I338" s="35">
        <f t="shared" si="14"/>
        <v>0</v>
      </c>
    </row>
    <row r="339" spans="1:9" ht="24.75" customHeight="1">
      <c r="A339" s="70" t="s">
        <v>37</v>
      </c>
      <c r="B339" s="80" t="s">
        <v>371</v>
      </c>
      <c r="C339" s="132"/>
      <c r="D339" s="168"/>
      <c r="E339" s="35">
        <v>0</v>
      </c>
      <c r="F339" s="35">
        <v>0</v>
      </c>
      <c r="G339" s="35">
        <f t="shared" si="12"/>
        <v>0</v>
      </c>
      <c r="H339" s="35">
        <f t="shared" si="13"/>
        <v>0</v>
      </c>
      <c r="I339" s="35">
        <f t="shared" si="14"/>
        <v>0</v>
      </c>
    </row>
    <row r="340" spans="1:21" s="33" customFormat="1" ht="12.75">
      <c r="A340" s="52"/>
      <c r="B340" s="53" t="s">
        <v>99</v>
      </c>
      <c r="C340" s="132">
        <v>132.72</v>
      </c>
      <c r="D340" s="134" t="s">
        <v>102</v>
      </c>
      <c r="E340" s="35">
        <v>0</v>
      </c>
      <c r="F340" s="35">
        <v>0</v>
      </c>
      <c r="G340" s="35">
        <f t="shared" si="12"/>
        <v>0</v>
      </c>
      <c r="H340" s="35">
        <f t="shared" si="13"/>
        <v>0</v>
      </c>
      <c r="I340" s="35">
        <f t="shared" si="14"/>
        <v>0</v>
      </c>
      <c r="K340" s="54"/>
      <c r="L340" s="54"/>
      <c r="M340" s="54"/>
      <c r="N340" s="54"/>
      <c r="O340" s="54"/>
      <c r="P340" s="54"/>
      <c r="Q340" s="54"/>
      <c r="R340" s="54"/>
      <c r="S340" s="54"/>
      <c r="T340" s="54"/>
      <c r="U340" s="54"/>
    </row>
    <row r="341" spans="1:21" s="142" customFormat="1" ht="12.75">
      <c r="A341" s="140"/>
      <c r="B341" s="141" t="s">
        <v>257</v>
      </c>
      <c r="C341" s="222">
        <v>23.27</v>
      </c>
      <c r="D341" s="172" t="s">
        <v>102</v>
      </c>
      <c r="E341" s="35">
        <v>0</v>
      </c>
      <c r="F341" s="35">
        <v>0</v>
      </c>
      <c r="G341" s="35">
        <f t="shared" si="12"/>
        <v>0</v>
      </c>
      <c r="H341" s="35">
        <f t="shared" si="13"/>
        <v>0</v>
      </c>
      <c r="I341" s="35">
        <f t="shared" si="14"/>
        <v>0</v>
      </c>
      <c r="K341" s="143"/>
      <c r="L341" s="143"/>
      <c r="M341" s="143"/>
      <c r="N341" s="143"/>
      <c r="O341" s="143"/>
      <c r="P341" s="143"/>
      <c r="Q341" s="143"/>
      <c r="R341" s="143"/>
      <c r="S341" s="143"/>
      <c r="T341" s="143"/>
      <c r="U341" s="143"/>
    </row>
    <row r="342" spans="1:9" ht="15" customHeight="1">
      <c r="A342" s="70"/>
      <c r="C342" s="132"/>
      <c r="D342" s="168"/>
      <c r="E342" s="35">
        <v>0</v>
      </c>
      <c r="F342" s="35">
        <v>0</v>
      </c>
      <c r="G342" s="35">
        <f t="shared" si="12"/>
        <v>0</v>
      </c>
      <c r="H342" s="35">
        <f t="shared" si="13"/>
        <v>0</v>
      </c>
      <c r="I342" s="35">
        <f t="shared" si="14"/>
        <v>0</v>
      </c>
    </row>
    <row r="343" spans="1:9" ht="24.75" customHeight="1">
      <c r="A343" s="70" t="s">
        <v>38</v>
      </c>
      <c r="B343" s="80" t="s">
        <v>372</v>
      </c>
      <c r="C343" s="132"/>
      <c r="D343" s="168"/>
      <c r="E343" s="35">
        <v>0</v>
      </c>
      <c r="F343" s="35">
        <v>0</v>
      </c>
      <c r="G343" s="35">
        <f t="shared" si="12"/>
        <v>0</v>
      </c>
      <c r="H343" s="35">
        <f t="shared" si="13"/>
        <v>0</v>
      </c>
      <c r="I343" s="35">
        <f t="shared" si="14"/>
        <v>0</v>
      </c>
    </row>
    <row r="344" spans="1:21" s="33" customFormat="1" ht="12.75">
      <c r="A344" s="52"/>
      <c r="B344" s="53" t="s">
        <v>99</v>
      </c>
      <c r="C344" s="132">
        <v>265.44</v>
      </c>
      <c r="D344" s="134" t="s">
        <v>102</v>
      </c>
      <c r="E344" s="35">
        <v>0</v>
      </c>
      <c r="F344" s="35">
        <v>0</v>
      </c>
      <c r="G344" s="35">
        <f t="shared" si="12"/>
        <v>0</v>
      </c>
      <c r="H344" s="35">
        <f t="shared" si="13"/>
        <v>0</v>
      </c>
      <c r="I344" s="35">
        <f t="shared" si="14"/>
        <v>0</v>
      </c>
      <c r="K344" s="54"/>
      <c r="L344" s="54"/>
      <c r="M344" s="54"/>
      <c r="N344" s="54"/>
      <c r="O344" s="54"/>
      <c r="P344" s="54"/>
      <c r="Q344" s="54"/>
      <c r="R344" s="54"/>
      <c r="S344" s="54"/>
      <c r="T344" s="54"/>
      <c r="U344" s="54"/>
    </row>
    <row r="345" spans="1:21" s="142" customFormat="1" ht="12.75">
      <c r="A345" s="140"/>
      <c r="B345" s="141" t="s">
        <v>257</v>
      </c>
      <c r="C345" s="222">
        <v>49.79</v>
      </c>
      <c r="D345" s="172" t="s">
        <v>102</v>
      </c>
      <c r="E345" s="35">
        <v>0</v>
      </c>
      <c r="F345" s="35">
        <v>0</v>
      </c>
      <c r="G345" s="35">
        <f t="shared" si="12"/>
        <v>0</v>
      </c>
      <c r="H345" s="35">
        <f t="shared" si="13"/>
        <v>0</v>
      </c>
      <c r="I345" s="35">
        <f t="shared" si="14"/>
        <v>0</v>
      </c>
      <c r="K345" s="143"/>
      <c r="L345" s="143"/>
      <c r="M345" s="143"/>
      <c r="N345" s="143"/>
      <c r="O345" s="143"/>
      <c r="P345" s="143"/>
      <c r="Q345" s="143"/>
      <c r="R345" s="143"/>
      <c r="S345" s="143"/>
      <c r="T345" s="143"/>
      <c r="U345" s="143"/>
    </row>
    <row r="346" spans="1:9" ht="15" customHeight="1">
      <c r="A346" s="70"/>
      <c r="C346" s="132"/>
      <c r="D346" s="168"/>
      <c r="E346" s="35">
        <v>0</v>
      </c>
      <c r="F346" s="35">
        <v>0</v>
      </c>
      <c r="G346" s="35">
        <f t="shared" si="12"/>
        <v>0</v>
      </c>
      <c r="H346" s="35">
        <f t="shared" si="13"/>
        <v>0</v>
      </c>
      <c r="I346" s="35">
        <f t="shared" si="14"/>
        <v>0</v>
      </c>
    </row>
    <row r="347" spans="1:9" ht="24.75" customHeight="1">
      <c r="A347" s="70" t="s">
        <v>39</v>
      </c>
      <c r="B347" s="80" t="s">
        <v>373</v>
      </c>
      <c r="C347" s="132"/>
      <c r="D347" s="168"/>
      <c r="E347" s="35">
        <v>0</v>
      </c>
      <c r="F347" s="35">
        <v>0</v>
      </c>
      <c r="G347" s="35">
        <f t="shared" si="12"/>
        <v>0</v>
      </c>
      <c r="H347" s="35">
        <f t="shared" si="13"/>
        <v>0</v>
      </c>
      <c r="I347" s="35">
        <f t="shared" si="14"/>
        <v>0</v>
      </c>
    </row>
    <row r="348" spans="1:21" s="33" customFormat="1" ht="12.75">
      <c r="A348" s="52"/>
      <c r="B348" s="53" t="s">
        <v>99</v>
      </c>
      <c r="C348" s="132">
        <v>398.16</v>
      </c>
      <c r="D348" s="134" t="s">
        <v>102</v>
      </c>
      <c r="E348" s="35">
        <v>0</v>
      </c>
      <c r="F348" s="35">
        <v>0</v>
      </c>
      <c r="G348" s="35">
        <f t="shared" si="12"/>
        <v>0</v>
      </c>
      <c r="H348" s="35">
        <f t="shared" si="13"/>
        <v>0</v>
      </c>
      <c r="I348" s="35">
        <f t="shared" si="14"/>
        <v>0</v>
      </c>
      <c r="K348" s="54"/>
      <c r="L348" s="54"/>
      <c r="M348" s="54"/>
      <c r="N348" s="54"/>
      <c r="O348" s="54"/>
      <c r="P348" s="54"/>
      <c r="Q348" s="54"/>
      <c r="R348" s="54"/>
      <c r="S348" s="54"/>
      <c r="T348" s="54"/>
      <c r="U348" s="54"/>
    </row>
    <row r="349" spans="1:21" s="142" customFormat="1" ht="12.75">
      <c r="A349" s="140"/>
      <c r="B349" s="141" t="s">
        <v>257</v>
      </c>
      <c r="C349" s="222">
        <v>110</v>
      </c>
      <c r="D349" s="172" t="s">
        <v>102</v>
      </c>
      <c r="E349" s="35">
        <v>0</v>
      </c>
      <c r="F349" s="35">
        <v>0</v>
      </c>
      <c r="G349" s="35">
        <f t="shared" si="12"/>
        <v>0</v>
      </c>
      <c r="H349" s="35">
        <f t="shared" si="13"/>
        <v>0</v>
      </c>
      <c r="I349" s="35">
        <f t="shared" si="14"/>
        <v>0</v>
      </c>
      <c r="K349" s="143"/>
      <c r="L349" s="143"/>
      <c r="M349" s="143"/>
      <c r="N349" s="143"/>
      <c r="O349" s="143"/>
      <c r="P349" s="143"/>
      <c r="Q349" s="143"/>
      <c r="R349" s="143"/>
      <c r="S349" s="143"/>
      <c r="T349" s="143"/>
      <c r="U349" s="143"/>
    </row>
    <row r="350" spans="1:9" ht="15" customHeight="1">
      <c r="A350" s="70"/>
      <c r="C350" s="132"/>
      <c r="D350" s="168"/>
      <c r="E350" s="35">
        <v>0</v>
      </c>
      <c r="F350" s="35">
        <v>0</v>
      </c>
      <c r="G350" s="35">
        <f t="shared" si="12"/>
        <v>0</v>
      </c>
      <c r="H350" s="35">
        <f t="shared" si="13"/>
        <v>0</v>
      </c>
      <c r="I350" s="35">
        <f t="shared" si="14"/>
        <v>0</v>
      </c>
    </row>
    <row r="351" spans="1:9" ht="15" customHeight="1">
      <c r="A351" s="70" t="s">
        <v>40</v>
      </c>
      <c r="B351" s="28" t="s">
        <v>374</v>
      </c>
      <c r="C351" s="132"/>
      <c r="D351" s="168"/>
      <c r="E351" s="35">
        <v>0</v>
      </c>
      <c r="F351" s="35">
        <v>0</v>
      </c>
      <c r="G351" s="35">
        <f t="shared" si="12"/>
        <v>0</v>
      </c>
      <c r="H351" s="35">
        <f t="shared" si="13"/>
        <v>0</v>
      </c>
      <c r="I351" s="35">
        <f t="shared" si="14"/>
        <v>0</v>
      </c>
    </row>
    <row r="352" spans="1:21" s="33" customFormat="1" ht="12.75">
      <c r="A352" s="52"/>
      <c r="B352" s="53" t="s">
        <v>99</v>
      </c>
      <c r="C352" s="132">
        <v>88.48</v>
      </c>
      <c r="D352" s="134" t="s">
        <v>102</v>
      </c>
      <c r="E352" s="35">
        <v>0</v>
      </c>
      <c r="F352" s="35">
        <v>0</v>
      </c>
      <c r="G352" s="35">
        <f t="shared" si="12"/>
        <v>0</v>
      </c>
      <c r="H352" s="35">
        <f t="shared" si="13"/>
        <v>0</v>
      </c>
      <c r="I352" s="35">
        <f t="shared" si="14"/>
        <v>0</v>
      </c>
      <c r="K352" s="54"/>
      <c r="L352" s="54"/>
      <c r="M352" s="54"/>
      <c r="N352" s="54"/>
      <c r="O352" s="54"/>
      <c r="P352" s="54"/>
      <c r="Q352" s="54"/>
      <c r="R352" s="54"/>
      <c r="S352" s="54"/>
      <c r="T352" s="54"/>
      <c r="U352" s="54"/>
    </row>
    <row r="353" spans="1:21" s="142" customFormat="1" ht="12.75">
      <c r="A353" s="140"/>
      <c r="B353" s="141" t="s">
        <v>257</v>
      </c>
      <c r="C353" s="222">
        <v>7.58</v>
      </c>
      <c r="D353" s="172" t="s">
        <v>102</v>
      </c>
      <c r="E353" s="35">
        <v>0</v>
      </c>
      <c r="F353" s="35">
        <v>0</v>
      </c>
      <c r="G353" s="35">
        <f t="shared" si="12"/>
        <v>0</v>
      </c>
      <c r="H353" s="35">
        <f t="shared" si="13"/>
        <v>0</v>
      </c>
      <c r="I353" s="35">
        <f t="shared" si="14"/>
        <v>0</v>
      </c>
      <c r="K353" s="143"/>
      <c r="L353" s="143"/>
      <c r="M353" s="143"/>
      <c r="N353" s="143"/>
      <c r="O353" s="143"/>
      <c r="P353" s="143"/>
      <c r="Q353" s="143"/>
      <c r="R353" s="143"/>
      <c r="S353" s="143"/>
      <c r="T353" s="143"/>
      <c r="U353" s="143"/>
    </row>
    <row r="354" spans="1:9" ht="15" customHeight="1">
      <c r="A354" s="70"/>
      <c r="B354" s="28"/>
      <c r="C354" s="132"/>
      <c r="D354" s="168"/>
      <c r="E354" s="35">
        <v>0</v>
      </c>
      <c r="F354" s="35">
        <v>0</v>
      </c>
      <c r="G354" s="35">
        <f t="shared" si="12"/>
        <v>0</v>
      </c>
      <c r="H354" s="35">
        <f t="shared" si="13"/>
        <v>0</v>
      </c>
      <c r="I354" s="35">
        <f t="shared" si="14"/>
        <v>0</v>
      </c>
    </row>
    <row r="355" spans="1:9" ht="15" customHeight="1">
      <c r="A355" s="70" t="s">
        <v>41</v>
      </c>
      <c r="B355" s="80" t="s">
        <v>375</v>
      </c>
      <c r="C355" s="132"/>
      <c r="D355" s="168"/>
      <c r="E355" s="35">
        <v>0</v>
      </c>
      <c r="F355" s="35">
        <v>0</v>
      </c>
      <c r="G355" s="35">
        <f t="shared" si="12"/>
        <v>0</v>
      </c>
      <c r="H355" s="35">
        <f t="shared" si="13"/>
        <v>0</v>
      </c>
      <c r="I355" s="35">
        <f t="shared" si="14"/>
        <v>0</v>
      </c>
    </row>
    <row r="356" spans="1:21" s="138" customFormat="1" ht="12.75" customHeight="1">
      <c r="A356" s="136"/>
      <c r="B356" s="137" t="s">
        <v>234</v>
      </c>
      <c r="C356" s="181">
        <v>306.24</v>
      </c>
      <c r="D356" s="171" t="s">
        <v>102</v>
      </c>
      <c r="E356" s="35">
        <v>0</v>
      </c>
      <c r="F356" s="35">
        <v>0</v>
      </c>
      <c r="G356" s="35">
        <f t="shared" si="12"/>
        <v>0</v>
      </c>
      <c r="H356" s="35">
        <f t="shared" si="13"/>
        <v>0</v>
      </c>
      <c r="I356" s="35">
        <f t="shared" si="14"/>
        <v>0</v>
      </c>
      <c r="K356" s="137"/>
      <c r="L356" s="139"/>
      <c r="M356" s="139"/>
      <c r="N356" s="139"/>
      <c r="O356" s="139"/>
      <c r="P356" s="139"/>
      <c r="Q356" s="139"/>
      <c r="R356" s="139"/>
      <c r="S356" s="139"/>
      <c r="T356" s="139"/>
      <c r="U356" s="139"/>
    </row>
    <row r="357" spans="1:21" s="227" customFormat="1" ht="12.75">
      <c r="A357" s="223"/>
      <c r="B357" s="224" t="s">
        <v>100</v>
      </c>
      <c r="C357" s="225">
        <v>229.71</v>
      </c>
      <c r="D357" s="226" t="s">
        <v>102</v>
      </c>
      <c r="E357" s="35">
        <v>0</v>
      </c>
      <c r="F357" s="35">
        <v>0</v>
      </c>
      <c r="G357" s="35">
        <f t="shared" si="12"/>
        <v>0</v>
      </c>
      <c r="H357" s="35">
        <f t="shared" si="13"/>
        <v>0</v>
      </c>
      <c r="I357" s="35">
        <f t="shared" si="14"/>
        <v>0</v>
      </c>
      <c r="K357" s="228"/>
      <c r="L357" s="228"/>
      <c r="M357" s="228"/>
      <c r="N357" s="228"/>
      <c r="O357" s="228"/>
      <c r="P357" s="228"/>
      <c r="Q357" s="228"/>
      <c r="R357" s="228"/>
      <c r="S357" s="228"/>
      <c r="T357" s="228"/>
      <c r="U357" s="228"/>
    </row>
    <row r="358" spans="1:21" s="227" customFormat="1" ht="12.75">
      <c r="A358" s="223"/>
      <c r="B358" s="229"/>
      <c r="C358" s="225"/>
      <c r="D358" s="226"/>
      <c r="E358" s="35">
        <v>0</v>
      </c>
      <c r="F358" s="35">
        <v>0</v>
      </c>
      <c r="G358" s="35">
        <f t="shared" si="12"/>
        <v>0</v>
      </c>
      <c r="H358" s="35">
        <f t="shared" si="13"/>
        <v>0</v>
      </c>
      <c r="I358" s="35">
        <f t="shared" si="14"/>
        <v>0</v>
      </c>
      <c r="K358" s="228"/>
      <c r="L358" s="228"/>
      <c r="M358" s="228"/>
      <c r="N358" s="228"/>
      <c r="O358" s="228"/>
      <c r="P358" s="228"/>
      <c r="Q358" s="228"/>
      <c r="R358" s="228"/>
      <c r="S358" s="228"/>
      <c r="T358" s="228"/>
      <c r="U358" s="228"/>
    </row>
    <row r="359" spans="1:9" ht="15" customHeight="1">
      <c r="A359" s="70" t="s">
        <v>42</v>
      </c>
      <c r="B359" s="80" t="s">
        <v>376</v>
      </c>
      <c r="C359" s="132"/>
      <c r="D359" s="168"/>
      <c r="E359" s="35">
        <v>0</v>
      </c>
      <c r="F359" s="35">
        <v>0</v>
      </c>
      <c r="G359" s="35">
        <f t="shared" si="12"/>
        <v>0</v>
      </c>
      <c r="H359" s="35">
        <f t="shared" si="13"/>
        <v>0</v>
      </c>
      <c r="I359" s="35">
        <f t="shared" si="14"/>
        <v>0</v>
      </c>
    </row>
    <row r="360" spans="1:21" s="227" customFormat="1" ht="12.75">
      <c r="A360" s="223"/>
      <c r="B360" s="224" t="s">
        <v>100</v>
      </c>
      <c r="C360" s="225">
        <v>591.85</v>
      </c>
      <c r="D360" s="226" t="s">
        <v>102</v>
      </c>
      <c r="E360" s="35">
        <v>0</v>
      </c>
      <c r="F360" s="35">
        <v>0</v>
      </c>
      <c r="G360" s="35">
        <f t="shared" si="12"/>
        <v>0</v>
      </c>
      <c r="H360" s="35">
        <f t="shared" si="13"/>
        <v>0</v>
      </c>
      <c r="I360" s="35">
        <f t="shared" si="14"/>
        <v>0</v>
      </c>
      <c r="K360" s="228"/>
      <c r="L360" s="228"/>
      <c r="M360" s="228"/>
      <c r="N360" s="228"/>
      <c r="O360" s="228"/>
      <c r="P360" s="228"/>
      <c r="Q360" s="228"/>
      <c r="R360" s="228"/>
      <c r="S360" s="228"/>
      <c r="T360" s="228"/>
      <c r="U360" s="228"/>
    </row>
    <row r="361" spans="1:9" ht="15" customHeight="1">
      <c r="A361" s="70"/>
      <c r="C361" s="132"/>
      <c r="D361" s="168"/>
      <c r="E361" s="35">
        <v>0</v>
      </c>
      <c r="F361" s="35">
        <v>0</v>
      </c>
      <c r="G361" s="35">
        <f t="shared" si="12"/>
        <v>0</v>
      </c>
      <c r="H361" s="35">
        <f t="shared" si="13"/>
        <v>0</v>
      </c>
      <c r="I361" s="35">
        <f t="shared" si="14"/>
        <v>0</v>
      </c>
    </row>
    <row r="362" spans="1:9" ht="15" customHeight="1">
      <c r="A362" s="70" t="s">
        <v>43</v>
      </c>
      <c r="B362" s="57" t="s">
        <v>389</v>
      </c>
      <c r="C362" s="132"/>
      <c r="D362" s="168"/>
      <c r="E362" s="35">
        <v>0</v>
      </c>
      <c r="F362" s="35">
        <v>0</v>
      </c>
      <c r="G362" s="35">
        <f t="shared" si="12"/>
        <v>0</v>
      </c>
      <c r="H362" s="35">
        <f t="shared" si="13"/>
        <v>0</v>
      </c>
      <c r="I362" s="35">
        <f t="shared" si="14"/>
        <v>0</v>
      </c>
    </row>
    <row r="363" spans="1:21" s="142" customFormat="1" ht="12.75">
      <c r="A363" s="140"/>
      <c r="B363" s="141" t="s">
        <v>257</v>
      </c>
      <c r="C363" s="222">
        <v>731.5</v>
      </c>
      <c r="D363" s="172" t="s">
        <v>102</v>
      </c>
      <c r="E363" s="35">
        <v>0</v>
      </c>
      <c r="F363" s="35">
        <v>0</v>
      </c>
      <c r="G363" s="35">
        <f t="shared" si="12"/>
        <v>0</v>
      </c>
      <c r="H363" s="35">
        <f t="shared" si="13"/>
        <v>0</v>
      </c>
      <c r="I363" s="35">
        <f t="shared" si="14"/>
        <v>0</v>
      </c>
      <c r="K363" s="143"/>
      <c r="L363" s="143"/>
      <c r="M363" s="143"/>
      <c r="N363" s="143"/>
      <c r="O363" s="143"/>
      <c r="P363" s="143"/>
      <c r="Q363" s="143"/>
      <c r="R363" s="143"/>
      <c r="S363" s="143"/>
      <c r="T363" s="143"/>
      <c r="U363" s="143"/>
    </row>
    <row r="364" spans="1:9" ht="15" customHeight="1">
      <c r="A364" s="70"/>
      <c r="B364" s="57"/>
      <c r="C364" s="132"/>
      <c r="D364" s="168"/>
      <c r="E364" s="35">
        <v>0</v>
      </c>
      <c r="F364" s="35">
        <v>0</v>
      </c>
      <c r="G364" s="35">
        <f t="shared" si="12"/>
        <v>0</v>
      </c>
      <c r="H364" s="35">
        <f t="shared" si="13"/>
        <v>0</v>
      </c>
      <c r="I364" s="35">
        <f t="shared" si="14"/>
        <v>0</v>
      </c>
    </row>
    <row r="365" spans="1:9" ht="15" customHeight="1">
      <c r="A365" s="70" t="s">
        <v>44</v>
      </c>
      <c r="B365" s="82" t="s">
        <v>344</v>
      </c>
      <c r="C365" s="132"/>
      <c r="D365" s="168"/>
      <c r="E365" s="35">
        <v>0</v>
      </c>
      <c r="F365" s="35">
        <v>0</v>
      </c>
      <c r="G365" s="35">
        <f t="shared" si="12"/>
        <v>0</v>
      </c>
      <c r="H365" s="35">
        <f t="shared" si="13"/>
        <v>0</v>
      </c>
      <c r="I365" s="35">
        <f t="shared" si="14"/>
        <v>0</v>
      </c>
    </row>
    <row r="366" spans="1:21" s="159" customFormat="1" ht="12" customHeight="1">
      <c r="A366" s="157"/>
      <c r="B366" s="158" t="s">
        <v>268</v>
      </c>
      <c r="C366" s="182">
        <v>291.06</v>
      </c>
      <c r="D366" s="173" t="s">
        <v>102</v>
      </c>
      <c r="E366" s="35">
        <v>0</v>
      </c>
      <c r="F366" s="35">
        <v>0</v>
      </c>
      <c r="G366" s="35">
        <f t="shared" si="12"/>
        <v>0</v>
      </c>
      <c r="H366" s="35">
        <f t="shared" si="13"/>
        <v>0</v>
      </c>
      <c r="I366" s="35">
        <f t="shared" si="14"/>
        <v>0</v>
      </c>
      <c r="K366" s="160"/>
      <c r="L366" s="160"/>
      <c r="M366" s="160"/>
      <c r="N366" s="160"/>
      <c r="O366" s="160"/>
      <c r="P366" s="160"/>
      <c r="Q366" s="160"/>
      <c r="R366" s="160"/>
      <c r="S366" s="160"/>
      <c r="T366" s="160"/>
      <c r="U366" s="160"/>
    </row>
    <row r="367" spans="1:21" s="142" customFormat="1" ht="12.75">
      <c r="A367" s="140"/>
      <c r="B367" s="141" t="s">
        <v>257</v>
      </c>
      <c r="C367" s="172">
        <v>88.4</v>
      </c>
      <c r="D367" s="172" t="s">
        <v>102</v>
      </c>
      <c r="E367" s="35">
        <v>0</v>
      </c>
      <c r="F367" s="35">
        <v>0</v>
      </c>
      <c r="G367" s="35">
        <f t="shared" si="12"/>
        <v>0</v>
      </c>
      <c r="H367" s="35">
        <f t="shared" si="13"/>
        <v>0</v>
      </c>
      <c r="I367" s="35">
        <f t="shared" si="14"/>
        <v>0</v>
      </c>
      <c r="K367" s="141"/>
      <c r="L367" s="143"/>
      <c r="M367" s="143"/>
      <c r="N367" s="143"/>
      <c r="O367" s="143"/>
      <c r="P367" s="143"/>
      <c r="Q367" s="143"/>
      <c r="R367" s="143"/>
      <c r="S367" s="143"/>
      <c r="T367" s="143"/>
      <c r="U367" s="143"/>
    </row>
    <row r="368" spans="1:9" ht="15" customHeight="1">
      <c r="A368" s="70"/>
      <c r="B368" s="82"/>
      <c r="C368" s="182"/>
      <c r="D368" s="168"/>
      <c r="E368" s="35">
        <v>0</v>
      </c>
      <c r="F368" s="35">
        <v>0</v>
      </c>
      <c r="G368" s="35">
        <f t="shared" si="12"/>
        <v>0</v>
      </c>
      <c r="H368" s="35">
        <f t="shared" si="13"/>
        <v>0</v>
      </c>
      <c r="I368" s="35">
        <f t="shared" si="14"/>
        <v>0</v>
      </c>
    </row>
    <row r="369" spans="1:9" ht="15" customHeight="1">
      <c r="A369" s="70" t="s">
        <v>45</v>
      </c>
      <c r="B369" s="82" t="s">
        <v>345</v>
      </c>
      <c r="C369" s="132"/>
      <c r="D369" s="168"/>
      <c r="E369" s="35">
        <v>0</v>
      </c>
      <c r="F369" s="35">
        <v>0</v>
      </c>
      <c r="G369" s="35">
        <f t="shared" si="12"/>
        <v>0</v>
      </c>
      <c r="H369" s="35">
        <f t="shared" si="13"/>
        <v>0</v>
      </c>
      <c r="I369" s="35">
        <f t="shared" si="14"/>
        <v>0</v>
      </c>
    </row>
    <row r="370" spans="1:21" s="159" customFormat="1" ht="12" customHeight="1">
      <c r="A370" s="157"/>
      <c r="B370" s="158" t="s">
        <v>268</v>
      </c>
      <c r="C370" s="182">
        <v>1268.42</v>
      </c>
      <c r="D370" s="173" t="s">
        <v>102</v>
      </c>
      <c r="E370" s="35">
        <v>0</v>
      </c>
      <c r="F370" s="35">
        <v>0</v>
      </c>
      <c r="G370" s="35">
        <f t="shared" si="12"/>
        <v>0</v>
      </c>
      <c r="H370" s="35">
        <f t="shared" si="13"/>
        <v>0</v>
      </c>
      <c r="I370" s="35">
        <f t="shared" si="14"/>
        <v>0</v>
      </c>
      <c r="K370" s="160"/>
      <c r="L370" s="160"/>
      <c r="M370" s="160"/>
      <c r="N370" s="160"/>
      <c r="O370" s="160"/>
      <c r="P370" s="160"/>
      <c r="Q370" s="160"/>
      <c r="R370" s="160"/>
      <c r="S370" s="160"/>
      <c r="T370" s="160"/>
      <c r="U370" s="160"/>
    </row>
    <row r="371" spans="1:21" s="142" customFormat="1" ht="12.75">
      <c r="A371" s="140"/>
      <c r="B371" s="141" t="s">
        <v>257</v>
      </c>
      <c r="C371" s="172">
        <v>256.87</v>
      </c>
      <c r="D371" s="172" t="s">
        <v>102</v>
      </c>
      <c r="E371" s="35">
        <v>0</v>
      </c>
      <c r="F371" s="35">
        <v>0</v>
      </c>
      <c r="G371" s="35">
        <f t="shared" si="12"/>
        <v>0</v>
      </c>
      <c r="H371" s="35">
        <f t="shared" si="13"/>
        <v>0</v>
      </c>
      <c r="I371" s="35">
        <f t="shared" si="14"/>
        <v>0</v>
      </c>
      <c r="K371" s="141"/>
      <c r="L371" s="143"/>
      <c r="M371" s="143"/>
      <c r="N371" s="143"/>
      <c r="O371" s="143"/>
      <c r="P371" s="143"/>
      <c r="Q371" s="143"/>
      <c r="R371" s="143"/>
      <c r="S371" s="143"/>
      <c r="T371" s="143"/>
      <c r="U371" s="143"/>
    </row>
    <row r="372" spans="1:9" ht="15" customHeight="1">
      <c r="A372" s="70"/>
      <c r="B372" s="82"/>
      <c r="C372" s="132"/>
      <c r="D372" s="168"/>
      <c r="E372" s="35">
        <v>0</v>
      </c>
      <c r="F372" s="35">
        <v>0</v>
      </c>
      <c r="G372" s="35">
        <f t="shared" si="12"/>
        <v>0</v>
      </c>
      <c r="H372" s="35">
        <f t="shared" si="13"/>
        <v>0</v>
      </c>
      <c r="I372" s="35">
        <f t="shared" si="14"/>
        <v>0</v>
      </c>
    </row>
    <row r="373" spans="1:9" ht="15" customHeight="1">
      <c r="A373" s="70" t="s">
        <v>46</v>
      </c>
      <c r="B373" s="82" t="s">
        <v>346</v>
      </c>
      <c r="C373" s="132"/>
      <c r="D373" s="168"/>
      <c r="E373" s="35">
        <v>0</v>
      </c>
      <c r="F373" s="35">
        <v>0</v>
      </c>
      <c r="G373" s="35">
        <f t="shared" si="12"/>
        <v>0</v>
      </c>
      <c r="H373" s="35">
        <f t="shared" si="13"/>
        <v>0</v>
      </c>
      <c r="I373" s="35">
        <f t="shared" si="14"/>
        <v>0</v>
      </c>
    </row>
    <row r="374" spans="1:21" s="33" customFormat="1" ht="12.75">
      <c r="A374" s="52"/>
      <c r="B374" s="53" t="s">
        <v>99</v>
      </c>
      <c r="C374" s="132">
        <v>895.62</v>
      </c>
      <c r="D374" s="134" t="s">
        <v>102</v>
      </c>
      <c r="E374" s="35">
        <v>0</v>
      </c>
      <c r="F374" s="35">
        <v>0</v>
      </c>
      <c r="G374" s="35">
        <f t="shared" si="12"/>
        <v>0</v>
      </c>
      <c r="H374" s="35">
        <f t="shared" si="13"/>
        <v>0</v>
      </c>
      <c r="I374" s="35">
        <f t="shared" si="14"/>
        <v>0</v>
      </c>
      <c r="K374" s="54"/>
      <c r="L374" s="54"/>
      <c r="M374" s="54"/>
      <c r="N374" s="54"/>
      <c r="O374" s="54"/>
      <c r="P374" s="54"/>
      <c r="Q374" s="54"/>
      <c r="R374" s="54"/>
      <c r="S374" s="54"/>
      <c r="T374" s="54"/>
      <c r="U374" s="54"/>
    </row>
    <row r="375" spans="1:21" s="142" customFormat="1" ht="12.75">
      <c r="A375" s="140"/>
      <c r="B375" s="141" t="s">
        <v>257</v>
      </c>
      <c r="C375" s="222">
        <v>142.3</v>
      </c>
      <c r="D375" s="172" t="s">
        <v>102</v>
      </c>
      <c r="E375" s="35">
        <v>0</v>
      </c>
      <c r="F375" s="35">
        <v>0</v>
      </c>
      <c r="G375" s="35">
        <f t="shared" si="12"/>
        <v>0</v>
      </c>
      <c r="H375" s="35">
        <f t="shared" si="13"/>
        <v>0</v>
      </c>
      <c r="I375" s="35">
        <f t="shared" si="14"/>
        <v>0</v>
      </c>
      <c r="K375" s="143"/>
      <c r="L375" s="143"/>
      <c r="M375" s="143"/>
      <c r="N375" s="143"/>
      <c r="O375" s="143"/>
      <c r="P375" s="143"/>
      <c r="Q375" s="143"/>
      <c r="R375" s="143"/>
      <c r="S375" s="143"/>
      <c r="T375" s="143"/>
      <c r="U375" s="143"/>
    </row>
    <row r="376" spans="1:9" ht="15" customHeight="1">
      <c r="A376" s="70"/>
      <c r="B376" s="82"/>
      <c r="C376" s="132"/>
      <c r="D376" s="168"/>
      <c r="E376" s="35">
        <v>0</v>
      </c>
      <c r="F376" s="35">
        <v>0</v>
      </c>
      <c r="G376" s="35">
        <f t="shared" si="12"/>
        <v>0</v>
      </c>
      <c r="H376" s="35">
        <f t="shared" si="13"/>
        <v>0</v>
      </c>
      <c r="I376" s="35">
        <f t="shared" si="14"/>
        <v>0</v>
      </c>
    </row>
    <row r="377" spans="1:9" ht="15" customHeight="1">
      <c r="A377" s="70" t="s">
        <v>47</v>
      </c>
      <c r="B377" s="82" t="s">
        <v>347</v>
      </c>
      <c r="C377" s="132"/>
      <c r="D377" s="168"/>
      <c r="E377" s="35">
        <v>0</v>
      </c>
      <c r="F377" s="35">
        <v>0</v>
      </c>
      <c r="G377" s="35">
        <f t="shared" si="12"/>
        <v>0</v>
      </c>
      <c r="H377" s="35">
        <f t="shared" si="13"/>
        <v>0</v>
      </c>
      <c r="I377" s="35">
        <f t="shared" si="14"/>
        <v>0</v>
      </c>
    </row>
    <row r="378" spans="1:21" s="159" customFormat="1" ht="12.75">
      <c r="A378" s="157"/>
      <c r="B378" s="158" t="s">
        <v>268</v>
      </c>
      <c r="C378" s="182">
        <v>538.34</v>
      </c>
      <c r="D378" s="173" t="s">
        <v>102</v>
      </c>
      <c r="E378" s="35">
        <v>0</v>
      </c>
      <c r="F378" s="35">
        <v>0</v>
      </c>
      <c r="G378" s="35">
        <f t="shared" si="12"/>
        <v>0</v>
      </c>
      <c r="H378" s="35">
        <f t="shared" si="13"/>
        <v>0</v>
      </c>
      <c r="I378" s="35">
        <f t="shared" si="14"/>
        <v>0</v>
      </c>
      <c r="K378" s="160"/>
      <c r="L378" s="160"/>
      <c r="M378" s="160"/>
      <c r="N378" s="160"/>
      <c r="O378" s="160"/>
      <c r="P378" s="160"/>
      <c r="Q378" s="160"/>
      <c r="R378" s="160"/>
      <c r="S378" s="160"/>
      <c r="T378" s="160"/>
      <c r="U378" s="160"/>
    </row>
    <row r="379" spans="1:21" s="142" customFormat="1" ht="12.75">
      <c r="A379" s="140"/>
      <c r="B379" s="141" t="s">
        <v>257</v>
      </c>
      <c r="C379" s="222">
        <v>140.76</v>
      </c>
      <c r="D379" s="172" t="s">
        <v>102</v>
      </c>
      <c r="E379" s="35">
        <v>0</v>
      </c>
      <c r="F379" s="35">
        <v>0</v>
      </c>
      <c r="G379" s="35">
        <f t="shared" si="12"/>
        <v>0</v>
      </c>
      <c r="H379" s="35">
        <f t="shared" si="13"/>
        <v>0</v>
      </c>
      <c r="I379" s="35">
        <f t="shared" si="14"/>
        <v>0</v>
      </c>
      <c r="K379" s="143"/>
      <c r="L379" s="143"/>
      <c r="M379" s="143"/>
      <c r="N379" s="143"/>
      <c r="O379" s="143"/>
      <c r="P379" s="143"/>
      <c r="Q379" s="143"/>
      <c r="R379" s="143"/>
      <c r="S379" s="143"/>
      <c r="T379" s="143"/>
      <c r="U379" s="143"/>
    </row>
    <row r="380" spans="1:9" ht="15" customHeight="1">
      <c r="A380" s="70"/>
      <c r="B380" s="82"/>
      <c r="C380" s="132"/>
      <c r="D380" s="168"/>
      <c r="E380" s="35">
        <v>0</v>
      </c>
      <c r="F380" s="35">
        <v>0</v>
      </c>
      <c r="G380" s="35">
        <f t="shared" si="12"/>
        <v>0</v>
      </c>
      <c r="H380" s="35">
        <f t="shared" si="13"/>
        <v>0</v>
      </c>
      <c r="I380" s="35">
        <f t="shared" si="14"/>
        <v>0</v>
      </c>
    </row>
    <row r="381" spans="1:9" ht="15" customHeight="1">
      <c r="A381" s="70" t="s">
        <v>48</v>
      </c>
      <c r="B381" s="80" t="s">
        <v>348</v>
      </c>
      <c r="C381" s="132"/>
      <c r="D381" s="168"/>
      <c r="E381" s="35">
        <v>0</v>
      </c>
      <c r="F381" s="35">
        <v>0</v>
      </c>
      <c r="G381" s="35">
        <f t="shared" si="12"/>
        <v>0</v>
      </c>
      <c r="H381" s="35">
        <f t="shared" si="13"/>
        <v>0</v>
      </c>
      <c r="I381" s="35">
        <f t="shared" si="14"/>
        <v>0</v>
      </c>
    </row>
    <row r="382" spans="1:21" s="33" customFormat="1" ht="12.75">
      <c r="A382" s="52"/>
      <c r="B382" s="53" t="s">
        <v>99</v>
      </c>
      <c r="C382" s="132">
        <v>426.73</v>
      </c>
      <c r="D382" s="134" t="s">
        <v>102</v>
      </c>
      <c r="E382" s="35">
        <v>0</v>
      </c>
      <c r="F382" s="35">
        <v>0</v>
      </c>
      <c r="G382" s="35">
        <f t="shared" si="12"/>
        <v>0</v>
      </c>
      <c r="H382" s="35">
        <f t="shared" si="13"/>
        <v>0</v>
      </c>
      <c r="I382" s="35">
        <f t="shared" si="14"/>
        <v>0</v>
      </c>
      <c r="K382" s="54"/>
      <c r="L382" s="54"/>
      <c r="M382" s="54"/>
      <c r="N382" s="54"/>
      <c r="O382" s="54"/>
      <c r="P382" s="54"/>
      <c r="Q382" s="54"/>
      <c r="R382" s="54"/>
      <c r="S382" s="54"/>
      <c r="T382" s="54"/>
      <c r="U382" s="54"/>
    </row>
    <row r="383" spans="1:21" s="142" customFormat="1" ht="12.75">
      <c r="A383" s="140"/>
      <c r="B383" s="141" t="s">
        <v>257</v>
      </c>
      <c r="C383" s="222">
        <v>136.14</v>
      </c>
      <c r="D383" s="172" t="s">
        <v>102</v>
      </c>
      <c r="E383" s="35">
        <v>0</v>
      </c>
      <c r="F383" s="35">
        <v>0</v>
      </c>
      <c r="G383" s="35">
        <f t="shared" si="12"/>
        <v>0</v>
      </c>
      <c r="H383" s="35">
        <f t="shared" si="13"/>
        <v>0</v>
      </c>
      <c r="I383" s="35">
        <f t="shared" si="14"/>
        <v>0</v>
      </c>
      <c r="K383" s="143"/>
      <c r="L383" s="143"/>
      <c r="M383" s="143"/>
      <c r="N383" s="143"/>
      <c r="O383" s="143"/>
      <c r="P383" s="143"/>
      <c r="Q383" s="143"/>
      <c r="R383" s="143"/>
      <c r="S383" s="143"/>
      <c r="T383" s="143"/>
      <c r="U383" s="143"/>
    </row>
    <row r="384" spans="1:9" ht="15" customHeight="1">
      <c r="A384" s="70"/>
      <c r="C384" s="132"/>
      <c r="D384" s="168"/>
      <c r="E384" s="35">
        <v>0</v>
      </c>
      <c r="F384" s="35">
        <v>0</v>
      </c>
      <c r="G384" s="35">
        <f t="shared" si="12"/>
        <v>0</v>
      </c>
      <c r="H384" s="35">
        <f t="shared" si="13"/>
        <v>0</v>
      </c>
      <c r="I384" s="35">
        <f t="shared" si="14"/>
        <v>0</v>
      </c>
    </row>
    <row r="385" spans="1:9" ht="15" customHeight="1">
      <c r="A385" s="70" t="s">
        <v>49</v>
      </c>
      <c r="B385" s="80" t="s">
        <v>256</v>
      </c>
      <c r="C385" s="132"/>
      <c r="D385" s="168"/>
      <c r="E385" s="35">
        <v>0</v>
      </c>
      <c r="F385" s="35">
        <v>0</v>
      </c>
      <c r="G385" s="35">
        <f t="shared" si="12"/>
        <v>0</v>
      </c>
      <c r="H385" s="35">
        <f t="shared" si="13"/>
        <v>0</v>
      </c>
      <c r="I385" s="35">
        <f t="shared" si="14"/>
        <v>0</v>
      </c>
    </row>
    <row r="386" spans="1:21" s="33" customFormat="1" ht="12.75">
      <c r="A386" s="52"/>
      <c r="B386" s="53" t="s">
        <v>99</v>
      </c>
      <c r="C386" s="132">
        <v>191.24</v>
      </c>
      <c r="D386" s="134" t="s">
        <v>102</v>
      </c>
      <c r="E386" s="35">
        <v>0</v>
      </c>
      <c r="F386" s="35">
        <v>0</v>
      </c>
      <c r="G386" s="35">
        <f t="shared" si="12"/>
        <v>0</v>
      </c>
      <c r="H386" s="35">
        <f t="shared" si="13"/>
        <v>0</v>
      </c>
      <c r="I386" s="35">
        <f t="shared" si="14"/>
        <v>0</v>
      </c>
      <c r="K386" s="54"/>
      <c r="L386" s="54"/>
      <c r="M386" s="54"/>
      <c r="N386" s="54"/>
      <c r="O386" s="54"/>
      <c r="P386" s="54"/>
      <c r="Q386" s="54"/>
      <c r="R386" s="54"/>
      <c r="S386" s="54"/>
      <c r="T386" s="54"/>
      <c r="U386" s="54"/>
    </row>
    <row r="387" spans="1:21" s="142" customFormat="1" ht="12.75">
      <c r="A387" s="140"/>
      <c r="B387" s="141" t="s">
        <v>257</v>
      </c>
      <c r="C387" s="222">
        <v>48.4</v>
      </c>
      <c r="D387" s="172" t="s">
        <v>102</v>
      </c>
      <c r="E387" s="35">
        <v>0</v>
      </c>
      <c r="F387" s="35">
        <v>0</v>
      </c>
      <c r="G387" s="35">
        <f t="shared" si="12"/>
        <v>0</v>
      </c>
      <c r="H387" s="35">
        <f t="shared" si="13"/>
        <v>0</v>
      </c>
      <c r="I387" s="35">
        <f t="shared" si="14"/>
        <v>0</v>
      </c>
      <c r="K387" s="143"/>
      <c r="L387" s="143"/>
      <c r="M387" s="143"/>
      <c r="N387" s="143"/>
      <c r="O387" s="143"/>
      <c r="P387" s="143"/>
      <c r="Q387" s="143"/>
      <c r="R387" s="143"/>
      <c r="S387" s="143"/>
      <c r="T387" s="143"/>
      <c r="U387" s="143"/>
    </row>
    <row r="388" spans="1:9" ht="15" customHeight="1">
      <c r="A388" s="70"/>
      <c r="C388" s="132"/>
      <c r="D388" s="168"/>
      <c r="E388" s="35">
        <v>0</v>
      </c>
      <c r="F388" s="35">
        <v>0</v>
      </c>
      <c r="G388" s="35">
        <f t="shared" si="12"/>
        <v>0</v>
      </c>
      <c r="H388" s="35">
        <f t="shared" si="13"/>
        <v>0</v>
      </c>
      <c r="I388" s="35">
        <f t="shared" si="14"/>
        <v>0</v>
      </c>
    </row>
    <row r="389" spans="1:9" ht="15" customHeight="1">
      <c r="A389" s="70" t="s">
        <v>263</v>
      </c>
      <c r="B389" s="80" t="s">
        <v>349</v>
      </c>
      <c r="C389" s="132"/>
      <c r="D389" s="168"/>
      <c r="E389" s="35">
        <v>0</v>
      </c>
      <c r="F389" s="35">
        <v>0</v>
      </c>
      <c r="G389" s="35">
        <f t="shared" si="12"/>
        <v>0</v>
      </c>
      <c r="H389" s="35">
        <f t="shared" si="13"/>
        <v>0</v>
      </c>
      <c r="I389" s="35">
        <f t="shared" si="14"/>
        <v>0</v>
      </c>
    </row>
    <row r="390" spans="1:21" s="159" customFormat="1" ht="12" customHeight="1">
      <c r="A390" s="157"/>
      <c r="B390" s="158" t="s">
        <v>268</v>
      </c>
      <c r="C390" s="182">
        <v>385.32</v>
      </c>
      <c r="D390" s="173" t="s">
        <v>102</v>
      </c>
      <c r="E390" s="35">
        <v>0</v>
      </c>
      <c r="F390" s="35">
        <v>0</v>
      </c>
      <c r="G390" s="35">
        <f t="shared" si="12"/>
        <v>0</v>
      </c>
      <c r="H390" s="35">
        <f t="shared" si="13"/>
        <v>0</v>
      </c>
      <c r="I390" s="35">
        <f t="shared" si="14"/>
        <v>0</v>
      </c>
      <c r="K390" s="160"/>
      <c r="L390" s="160"/>
      <c r="M390" s="160"/>
      <c r="N390" s="160"/>
      <c r="O390" s="160"/>
      <c r="P390" s="160"/>
      <c r="Q390" s="160"/>
      <c r="R390" s="160"/>
      <c r="S390" s="160"/>
      <c r="T390" s="160"/>
      <c r="U390" s="160"/>
    </row>
    <row r="391" spans="1:21" s="142" customFormat="1" ht="12.75">
      <c r="A391" s="140"/>
      <c r="B391" s="141" t="s">
        <v>257</v>
      </c>
      <c r="C391" s="172">
        <v>53.86</v>
      </c>
      <c r="D391" s="172" t="s">
        <v>102</v>
      </c>
      <c r="E391" s="35">
        <v>0</v>
      </c>
      <c r="F391" s="35">
        <v>0</v>
      </c>
      <c r="G391" s="35">
        <f aca="true" t="shared" si="15" ref="G391:G454">C391*E391</f>
        <v>0</v>
      </c>
      <c r="H391" s="35">
        <f aca="true" t="shared" si="16" ref="H391:H454">C391*F391</f>
        <v>0</v>
      </c>
      <c r="I391" s="35">
        <f aca="true" t="shared" si="17" ref="I391:I454">G391+H391</f>
        <v>0</v>
      </c>
      <c r="K391" s="141"/>
      <c r="L391" s="143"/>
      <c r="M391" s="143"/>
      <c r="N391" s="143"/>
      <c r="O391" s="143"/>
      <c r="P391" s="143"/>
      <c r="Q391" s="143"/>
      <c r="R391" s="143"/>
      <c r="S391" s="143"/>
      <c r="T391" s="143"/>
      <c r="U391" s="143"/>
    </row>
    <row r="392" spans="1:9" ht="15" customHeight="1">
      <c r="A392" s="70"/>
      <c r="C392" s="132"/>
      <c r="D392" s="168"/>
      <c r="E392" s="35">
        <v>0</v>
      </c>
      <c r="F392" s="35">
        <v>0</v>
      </c>
      <c r="G392" s="35">
        <f t="shared" si="15"/>
        <v>0</v>
      </c>
      <c r="H392" s="35">
        <f t="shared" si="16"/>
        <v>0</v>
      </c>
      <c r="I392" s="35">
        <f t="shared" si="17"/>
        <v>0</v>
      </c>
    </row>
    <row r="393" spans="1:9" ht="15" customHeight="1">
      <c r="A393" s="70" t="s">
        <v>292</v>
      </c>
      <c r="B393" s="80" t="s">
        <v>350</v>
      </c>
      <c r="C393" s="132"/>
      <c r="D393" s="168"/>
      <c r="E393" s="35">
        <v>0</v>
      </c>
      <c r="F393" s="35">
        <v>0</v>
      </c>
      <c r="G393" s="35">
        <f t="shared" si="15"/>
        <v>0</v>
      </c>
      <c r="H393" s="35">
        <f t="shared" si="16"/>
        <v>0</v>
      </c>
      <c r="I393" s="35">
        <f t="shared" si="17"/>
        <v>0</v>
      </c>
    </row>
    <row r="394" spans="1:21" s="159" customFormat="1" ht="12" customHeight="1">
      <c r="A394" s="157"/>
      <c r="B394" s="158" t="s">
        <v>268</v>
      </c>
      <c r="C394" s="182">
        <v>49.89</v>
      </c>
      <c r="D394" s="173" t="s">
        <v>102</v>
      </c>
      <c r="E394" s="35">
        <v>0</v>
      </c>
      <c r="F394" s="35">
        <v>0</v>
      </c>
      <c r="G394" s="35">
        <f t="shared" si="15"/>
        <v>0</v>
      </c>
      <c r="H394" s="35">
        <f t="shared" si="16"/>
        <v>0</v>
      </c>
      <c r="I394" s="35">
        <f t="shared" si="17"/>
        <v>0</v>
      </c>
      <c r="K394" s="160"/>
      <c r="L394" s="160"/>
      <c r="M394" s="160"/>
      <c r="N394" s="160"/>
      <c r="O394" s="160"/>
      <c r="P394" s="160"/>
      <c r="Q394" s="160"/>
      <c r="R394" s="160"/>
      <c r="S394" s="160"/>
      <c r="T394" s="160"/>
      <c r="U394" s="160"/>
    </row>
    <row r="395" spans="1:21" s="142" customFormat="1" ht="12.75">
      <c r="A395" s="140"/>
      <c r="B395" s="141" t="s">
        <v>257</v>
      </c>
      <c r="C395" s="172">
        <v>11.26</v>
      </c>
      <c r="D395" s="172" t="s">
        <v>102</v>
      </c>
      <c r="E395" s="35">
        <v>0</v>
      </c>
      <c r="F395" s="35">
        <v>0</v>
      </c>
      <c r="G395" s="35">
        <f t="shared" si="15"/>
        <v>0</v>
      </c>
      <c r="H395" s="35">
        <f t="shared" si="16"/>
        <v>0</v>
      </c>
      <c r="I395" s="35">
        <f t="shared" si="17"/>
        <v>0</v>
      </c>
      <c r="K395" s="141"/>
      <c r="L395" s="143"/>
      <c r="M395" s="143"/>
      <c r="N395" s="143"/>
      <c r="O395" s="143"/>
      <c r="P395" s="143"/>
      <c r="Q395" s="143"/>
      <c r="R395" s="143"/>
      <c r="S395" s="143"/>
      <c r="T395" s="143"/>
      <c r="U395" s="143"/>
    </row>
    <row r="396" spans="1:9" ht="15" customHeight="1">
      <c r="A396" s="70"/>
      <c r="C396" s="132"/>
      <c r="D396" s="168"/>
      <c r="E396" s="35">
        <v>0</v>
      </c>
      <c r="F396" s="35">
        <v>0</v>
      </c>
      <c r="G396" s="35">
        <f t="shared" si="15"/>
        <v>0</v>
      </c>
      <c r="H396" s="35">
        <f t="shared" si="16"/>
        <v>0</v>
      </c>
      <c r="I396" s="35">
        <f t="shared" si="17"/>
        <v>0</v>
      </c>
    </row>
    <row r="397" spans="1:9" ht="15" customHeight="1">
      <c r="A397" s="70" t="s">
        <v>386</v>
      </c>
      <c r="B397" s="80" t="s">
        <v>351</v>
      </c>
      <c r="C397" s="132"/>
      <c r="D397" s="168"/>
      <c r="E397" s="35">
        <v>0</v>
      </c>
      <c r="F397" s="35">
        <v>0</v>
      </c>
      <c r="G397" s="35">
        <f t="shared" si="15"/>
        <v>0</v>
      </c>
      <c r="H397" s="35">
        <f t="shared" si="16"/>
        <v>0</v>
      </c>
      <c r="I397" s="35">
        <f t="shared" si="17"/>
        <v>0</v>
      </c>
    </row>
    <row r="398" spans="1:21" s="159" customFormat="1" ht="12" customHeight="1">
      <c r="A398" s="157"/>
      <c r="B398" s="158" t="s">
        <v>268</v>
      </c>
      <c r="C398" s="182">
        <v>404.59</v>
      </c>
      <c r="D398" s="173" t="s">
        <v>102</v>
      </c>
      <c r="E398" s="35">
        <v>0</v>
      </c>
      <c r="F398" s="35">
        <v>0</v>
      </c>
      <c r="G398" s="35">
        <f t="shared" si="15"/>
        <v>0</v>
      </c>
      <c r="H398" s="35">
        <f t="shared" si="16"/>
        <v>0</v>
      </c>
      <c r="I398" s="35">
        <f t="shared" si="17"/>
        <v>0</v>
      </c>
      <c r="K398" s="160"/>
      <c r="L398" s="160"/>
      <c r="M398" s="160"/>
      <c r="N398" s="160"/>
      <c r="O398" s="160"/>
      <c r="P398" s="160"/>
      <c r="Q398" s="160"/>
      <c r="R398" s="160"/>
      <c r="S398" s="160"/>
      <c r="T398" s="160"/>
      <c r="U398" s="160"/>
    </row>
    <row r="399" spans="1:21" s="142" customFormat="1" ht="12.75">
      <c r="A399" s="140"/>
      <c r="B399" s="141" t="s">
        <v>257</v>
      </c>
      <c r="C399" s="172">
        <v>44.35</v>
      </c>
      <c r="D399" s="172" t="s">
        <v>102</v>
      </c>
      <c r="E399" s="35">
        <v>0</v>
      </c>
      <c r="F399" s="35">
        <v>0</v>
      </c>
      <c r="G399" s="35">
        <f t="shared" si="15"/>
        <v>0</v>
      </c>
      <c r="H399" s="35">
        <f t="shared" si="16"/>
        <v>0</v>
      </c>
      <c r="I399" s="35">
        <f t="shared" si="17"/>
        <v>0</v>
      </c>
      <c r="K399" s="141"/>
      <c r="L399" s="143"/>
      <c r="M399" s="143"/>
      <c r="N399" s="143"/>
      <c r="O399" s="143"/>
      <c r="P399" s="143"/>
      <c r="Q399" s="143"/>
      <c r="R399" s="143"/>
      <c r="S399" s="143"/>
      <c r="T399" s="143"/>
      <c r="U399" s="143"/>
    </row>
    <row r="400" spans="1:9" ht="15" customHeight="1">
      <c r="A400" s="70"/>
      <c r="C400" s="132"/>
      <c r="D400" s="168"/>
      <c r="E400" s="35">
        <v>0</v>
      </c>
      <c r="F400" s="35">
        <v>0</v>
      </c>
      <c r="G400" s="35">
        <f t="shared" si="15"/>
        <v>0</v>
      </c>
      <c r="H400" s="35">
        <f t="shared" si="16"/>
        <v>0</v>
      </c>
      <c r="I400" s="35">
        <f t="shared" si="17"/>
        <v>0</v>
      </c>
    </row>
    <row r="401" spans="1:9" ht="15" customHeight="1">
      <c r="A401" s="70" t="s">
        <v>387</v>
      </c>
      <c r="B401" s="80" t="s">
        <v>352</v>
      </c>
      <c r="C401" s="132"/>
      <c r="D401" s="168"/>
      <c r="E401" s="35">
        <v>0</v>
      </c>
      <c r="F401" s="35">
        <v>0</v>
      </c>
      <c r="G401" s="35">
        <f t="shared" si="15"/>
        <v>0</v>
      </c>
      <c r="H401" s="35">
        <f t="shared" si="16"/>
        <v>0</v>
      </c>
      <c r="I401" s="35">
        <f t="shared" si="17"/>
        <v>0</v>
      </c>
    </row>
    <row r="402" spans="1:21" s="33" customFormat="1" ht="12.75">
      <c r="A402" s="52"/>
      <c r="B402" s="53" t="s">
        <v>99</v>
      </c>
      <c r="C402" s="132">
        <v>93.24</v>
      </c>
      <c r="D402" s="134" t="s">
        <v>102</v>
      </c>
      <c r="E402" s="35">
        <v>0</v>
      </c>
      <c r="F402" s="35">
        <v>0</v>
      </c>
      <c r="G402" s="35">
        <f t="shared" si="15"/>
        <v>0</v>
      </c>
      <c r="H402" s="35">
        <f t="shared" si="16"/>
        <v>0</v>
      </c>
      <c r="I402" s="35">
        <f t="shared" si="17"/>
        <v>0</v>
      </c>
      <c r="K402" s="54"/>
      <c r="L402" s="54"/>
      <c r="M402" s="54"/>
      <c r="N402" s="54"/>
      <c r="O402" s="54"/>
      <c r="P402" s="54"/>
      <c r="Q402" s="54"/>
      <c r="R402" s="54"/>
      <c r="S402" s="54"/>
      <c r="T402" s="54"/>
      <c r="U402" s="54"/>
    </row>
    <row r="403" spans="1:21" s="142" customFormat="1" ht="12.75">
      <c r="A403" s="140"/>
      <c r="B403" s="141" t="s">
        <v>257</v>
      </c>
      <c r="C403" s="222">
        <v>19.71</v>
      </c>
      <c r="D403" s="172" t="s">
        <v>102</v>
      </c>
      <c r="E403" s="35">
        <v>0</v>
      </c>
      <c r="F403" s="35">
        <v>0</v>
      </c>
      <c r="G403" s="35">
        <f t="shared" si="15"/>
        <v>0</v>
      </c>
      <c r="H403" s="35">
        <f t="shared" si="16"/>
        <v>0</v>
      </c>
      <c r="I403" s="35">
        <f t="shared" si="17"/>
        <v>0</v>
      </c>
      <c r="K403" s="143"/>
      <c r="L403" s="143"/>
      <c r="M403" s="143"/>
      <c r="N403" s="143"/>
      <c r="O403" s="143"/>
      <c r="P403" s="143"/>
      <c r="Q403" s="143"/>
      <c r="R403" s="143"/>
      <c r="S403" s="143"/>
      <c r="T403" s="143"/>
      <c r="U403" s="143"/>
    </row>
    <row r="404" spans="1:9" ht="15" customHeight="1">
      <c r="A404" s="70"/>
      <c r="C404" s="132"/>
      <c r="D404" s="168"/>
      <c r="E404" s="35">
        <v>0</v>
      </c>
      <c r="F404" s="35">
        <v>0</v>
      </c>
      <c r="G404" s="35">
        <f t="shared" si="15"/>
        <v>0</v>
      </c>
      <c r="H404" s="35">
        <f t="shared" si="16"/>
        <v>0</v>
      </c>
      <c r="I404" s="35">
        <f t="shared" si="17"/>
        <v>0</v>
      </c>
    </row>
    <row r="405" spans="1:9" ht="15" customHeight="1">
      <c r="A405" s="70" t="s">
        <v>388</v>
      </c>
      <c r="B405" s="80" t="s">
        <v>390</v>
      </c>
      <c r="C405" s="132"/>
      <c r="D405" s="168"/>
      <c r="E405" s="35">
        <v>0</v>
      </c>
      <c r="F405" s="35">
        <v>0</v>
      </c>
      <c r="G405" s="35">
        <f t="shared" si="15"/>
        <v>0</v>
      </c>
      <c r="H405" s="35">
        <f t="shared" si="16"/>
        <v>0</v>
      </c>
      <c r="I405" s="35">
        <f t="shared" si="17"/>
        <v>0</v>
      </c>
    </row>
    <row r="406" spans="1:21" s="227" customFormat="1" ht="12.75">
      <c r="A406" s="223"/>
      <c r="B406" s="224" t="s">
        <v>100</v>
      </c>
      <c r="C406" s="225">
        <v>9700.39</v>
      </c>
      <c r="D406" s="226" t="s">
        <v>102</v>
      </c>
      <c r="E406" s="35">
        <v>0</v>
      </c>
      <c r="F406" s="35">
        <v>0</v>
      </c>
      <c r="G406" s="35">
        <f t="shared" si="15"/>
        <v>0</v>
      </c>
      <c r="H406" s="35">
        <f t="shared" si="16"/>
        <v>0</v>
      </c>
      <c r="I406" s="35">
        <f t="shared" si="17"/>
        <v>0</v>
      </c>
      <c r="K406" s="228"/>
      <c r="L406" s="228"/>
      <c r="M406" s="228"/>
      <c r="N406" s="228"/>
      <c r="O406" s="228"/>
      <c r="P406" s="228"/>
      <c r="Q406" s="228"/>
      <c r="R406" s="228"/>
      <c r="S406" s="228"/>
      <c r="T406" s="228"/>
      <c r="U406" s="228"/>
    </row>
    <row r="407" spans="1:9" ht="15" customHeight="1">
      <c r="A407" s="70"/>
      <c r="B407" s="83"/>
      <c r="C407" s="132"/>
      <c r="D407" s="168"/>
      <c r="E407" s="35">
        <v>0</v>
      </c>
      <c r="F407" s="35">
        <v>0</v>
      </c>
      <c r="G407" s="35">
        <f t="shared" si="15"/>
        <v>0</v>
      </c>
      <c r="H407" s="35">
        <f t="shared" si="16"/>
        <v>0</v>
      </c>
      <c r="I407" s="35">
        <f t="shared" si="17"/>
        <v>0</v>
      </c>
    </row>
    <row r="408" spans="1:9" ht="12.75">
      <c r="A408" s="79" t="s">
        <v>98</v>
      </c>
      <c r="B408" s="72" t="s">
        <v>78</v>
      </c>
      <c r="C408" s="132"/>
      <c r="D408" s="2"/>
      <c r="E408" s="35">
        <v>0</v>
      </c>
      <c r="F408" s="35">
        <v>0</v>
      </c>
      <c r="G408" s="35">
        <f t="shared" si="15"/>
        <v>0</v>
      </c>
      <c r="H408" s="35">
        <f t="shared" si="16"/>
        <v>0</v>
      </c>
      <c r="I408" s="35">
        <f t="shared" si="17"/>
        <v>0</v>
      </c>
    </row>
    <row r="409" spans="1:9" ht="12.75">
      <c r="A409" s="70"/>
      <c r="B409" s="51"/>
      <c r="C409" s="132"/>
      <c r="D409" s="168"/>
      <c r="E409" s="35">
        <v>0</v>
      </c>
      <c r="F409" s="35">
        <v>0</v>
      </c>
      <c r="G409" s="35">
        <f t="shared" si="15"/>
        <v>0</v>
      </c>
      <c r="H409" s="35">
        <f t="shared" si="16"/>
        <v>0</v>
      </c>
      <c r="I409" s="35">
        <f t="shared" si="17"/>
        <v>0</v>
      </c>
    </row>
    <row r="410" spans="1:9" ht="25.5">
      <c r="A410" s="70" t="s">
        <v>7</v>
      </c>
      <c r="B410" s="80" t="s">
        <v>377</v>
      </c>
      <c r="C410" s="132"/>
      <c r="D410" s="168"/>
      <c r="E410" s="35">
        <v>0</v>
      </c>
      <c r="F410" s="35">
        <v>0</v>
      </c>
      <c r="G410" s="35">
        <f t="shared" si="15"/>
        <v>0</v>
      </c>
      <c r="H410" s="35">
        <f t="shared" si="16"/>
        <v>0</v>
      </c>
      <c r="I410" s="35">
        <f t="shared" si="17"/>
        <v>0</v>
      </c>
    </row>
    <row r="411" spans="1:21" s="33" customFormat="1" ht="12.75">
      <c r="A411" s="52"/>
      <c r="B411" s="53" t="s">
        <v>99</v>
      </c>
      <c r="C411" s="132">
        <v>1659</v>
      </c>
      <c r="D411" s="134" t="s">
        <v>102</v>
      </c>
      <c r="E411" s="35">
        <v>0</v>
      </c>
      <c r="F411" s="35">
        <v>0</v>
      </c>
      <c r="G411" s="35">
        <f t="shared" si="15"/>
        <v>0</v>
      </c>
      <c r="H411" s="35">
        <f t="shared" si="16"/>
        <v>0</v>
      </c>
      <c r="I411" s="35">
        <f t="shared" si="17"/>
        <v>0</v>
      </c>
      <c r="K411" s="54"/>
      <c r="L411" s="54"/>
      <c r="M411" s="54"/>
      <c r="N411" s="54"/>
      <c r="O411" s="54"/>
      <c r="P411" s="54"/>
      <c r="Q411" s="54"/>
      <c r="R411" s="54"/>
      <c r="S411" s="54"/>
      <c r="T411" s="54"/>
      <c r="U411" s="54"/>
    </row>
    <row r="412" spans="1:21" s="142" customFormat="1" ht="12.75">
      <c r="A412" s="140"/>
      <c r="B412" s="141" t="s">
        <v>257</v>
      </c>
      <c r="C412" s="222">
        <v>392.54</v>
      </c>
      <c r="D412" s="172" t="s">
        <v>102</v>
      </c>
      <c r="E412" s="35">
        <v>0</v>
      </c>
      <c r="F412" s="35">
        <v>0</v>
      </c>
      <c r="G412" s="35">
        <f t="shared" si="15"/>
        <v>0</v>
      </c>
      <c r="H412" s="35">
        <f t="shared" si="16"/>
        <v>0</v>
      </c>
      <c r="I412" s="35">
        <f t="shared" si="17"/>
        <v>0</v>
      </c>
      <c r="K412" s="143"/>
      <c r="L412" s="143"/>
      <c r="M412" s="143"/>
      <c r="N412" s="143"/>
      <c r="O412" s="143"/>
      <c r="P412" s="143"/>
      <c r="Q412" s="143"/>
      <c r="R412" s="143"/>
      <c r="S412" s="143"/>
      <c r="T412" s="143"/>
      <c r="U412" s="143"/>
    </row>
    <row r="413" spans="1:9" ht="12.75">
      <c r="A413" s="70"/>
      <c r="C413" s="132"/>
      <c r="D413" s="168"/>
      <c r="E413" s="35">
        <v>0</v>
      </c>
      <c r="F413" s="35">
        <v>0</v>
      </c>
      <c r="G413" s="35">
        <f t="shared" si="15"/>
        <v>0</v>
      </c>
      <c r="H413" s="35">
        <f t="shared" si="16"/>
        <v>0</v>
      </c>
      <c r="I413" s="35">
        <f t="shared" si="17"/>
        <v>0</v>
      </c>
    </row>
    <row r="414" spans="1:9" ht="25.5">
      <c r="A414" s="70" t="s">
        <v>37</v>
      </c>
      <c r="B414" s="80" t="s">
        <v>378</v>
      </c>
      <c r="C414" s="132"/>
      <c r="D414" s="168"/>
      <c r="E414" s="35">
        <v>0</v>
      </c>
      <c r="F414" s="35">
        <v>0</v>
      </c>
      <c r="G414" s="35">
        <f t="shared" si="15"/>
        <v>0</v>
      </c>
      <c r="H414" s="35">
        <f t="shared" si="16"/>
        <v>0</v>
      </c>
      <c r="I414" s="35">
        <f t="shared" si="17"/>
        <v>0</v>
      </c>
    </row>
    <row r="415" spans="1:21" s="33" customFormat="1" ht="12.75">
      <c r="A415" s="52"/>
      <c r="B415" s="53" t="s">
        <v>99</v>
      </c>
      <c r="C415" s="132">
        <v>132.72</v>
      </c>
      <c r="D415" s="134" t="s">
        <v>102</v>
      </c>
      <c r="E415" s="35">
        <v>0</v>
      </c>
      <c r="F415" s="35">
        <v>0</v>
      </c>
      <c r="G415" s="35">
        <f t="shared" si="15"/>
        <v>0</v>
      </c>
      <c r="H415" s="35">
        <f t="shared" si="16"/>
        <v>0</v>
      </c>
      <c r="I415" s="35">
        <f t="shared" si="17"/>
        <v>0</v>
      </c>
      <c r="K415" s="54"/>
      <c r="L415" s="54"/>
      <c r="M415" s="54"/>
      <c r="N415" s="54"/>
      <c r="O415" s="54"/>
      <c r="P415" s="54"/>
      <c r="Q415" s="54"/>
      <c r="R415" s="54"/>
      <c r="S415" s="54"/>
      <c r="T415" s="54"/>
      <c r="U415" s="54"/>
    </row>
    <row r="416" spans="1:21" s="142" customFormat="1" ht="12.75">
      <c r="A416" s="140"/>
      <c r="B416" s="141" t="s">
        <v>257</v>
      </c>
      <c r="C416" s="222">
        <v>23.27</v>
      </c>
      <c r="D416" s="172" t="s">
        <v>102</v>
      </c>
      <c r="E416" s="35">
        <v>0</v>
      </c>
      <c r="F416" s="35">
        <v>0</v>
      </c>
      <c r="G416" s="35">
        <f t="shared" si="15"/>
        <v>0</v>
      </c>
      <c r="H416" s="35">
        <f t="shared" si="16"/>
        <v>0</v>
      </c>
      <c r="I416" s="35">
        <f t="shared" si="17"/>
        <v>0</v>
      </c>
      <c r="K416" s="143"/>
      <c r="L416" s="143"/>
      <c r="M416" s="143"/>
      <c r="N416" s="143"/>
      <c r="O416" s="143"/>
      <c r="P416" s="143"/>
      <c r="Q416" s="143"/>
      <c r="R416" s="143"/>
      <c r="S416" s="143"/>
      <c r="T416" s="143"/>
      <c r="U416" s="143"/>
    </row>
    <row r="417" spans="1:9" ht="12.75">
      <c r="A417" s="70"/>
      <c r="C417" s="132"/>
      <c r="D417" s="168"/>
      <c r="E417" s="35">
        <v>0</v>
      </c>
      <c r="F417" s="35">
        <v>0</v>
      </c>
      <c r="G417" s="35">
        <f t="shared" si="15"/>
        <v>0</v>
      </c>
      <c r="H417" s="35">
        <f t="shared" si="16"/>
        <v>0</v>
      </c>
      <c r="I417" s="35">
        <f t="shared" si="17"/>
        <v>0</v>
      </c>
    </row>
    <row r="418" spans="1:9" ht="25.5">
      <c r="A418" s="70" t="s">
        <v>38</v>
      </c>
      <c r="B418" s="80" t="s">
        <v>379</v>
      </c>
      <c r="C418" s="132"/>
      <c r="D418" s="168"/>
      <c r="E418" s="35">
        <v>0</v>
      </c>
      <c r="F418" s="35">
        <v>0</v>
      </c>
      <c r="G418" s="35">
        <f t="shared" si="15"/>
        <v>0</v>
      </c>
      <c r="H418" s="35">
        <f t="shared" si="16"/>
        <v>0</v>
      </c>
      <c r="I418" s="35">
        <f t="shared" si="17"/>
        <v>0</v>
      </c>
    </row>
    <row r="419" spans="1:21" s="33" customFormat="1" ht="12.75">
      <c r="A419" s="52"/>
      <c r="B419" s="53" t="s">
        <v>99</v>
      </c>
      <c r="C419" s="132">
        <v>265.44</v>
      </c>
      <c r="D419" s="134" t="s">
        <v>102</v>
      </c>
      <c r="E419" s="35">
        <v>0</v>
      </c>
      <c r="F419" s="35">
        <v>0</v>
      </c>
      <c r="G419" s="35">
        <f t="shared" si="15"/>
        <v>0</v>
      </c>
      <c r="H419" s="35">
        <f t="shared" si="16"/>
        <v>0</v>
      </c>
      <c r="I419" s="35">
        <f t="shared" si="17"/>
        <v>0</v>
      </c>
      <c r="K419" s="54"/>
      <c r="L419" s="54"/>
      <c r="M419" s="54"/>
      <c r="N419" s="54"/>
      <c r="O419" s="54"/>
      <c r="P419" s="54"/>
      <c r="Q419" s="54"/>
      <c r="R419" s="54"/>
      <c r="S419" s="54"/>
      <c r="T419" s="54"/>
      <c r="U419" s="54"/>
    </row>
    <row r="420" spans="1:21" s="142" customFormat="1" ht="12.75">
      <c r="A420" s="140"/>
      <c r="B420" s="141" t="s">
        <v>257</v>
      </c>
      <c r="C420" s="222">
        <v>49.79</v>
      </c>
      <c r="D420" s="172" t="s">
        <v>102</v>
      </c>
      <c r="E420" s="35">
        <v>0</v>
      </c>
      <c r="F420" s="35">
        <v>0</v>
      </c>
      <c r="G420" s="35">
        <f t="shared" si="15"/>
        <v>0</v>
      </c>
      <c r="H420" s="35">
        <f t="shared" si="16"/>
        <v>0</v>
      </c>
      <c r="I420" s="35">
        <f t="shared" si="17"/>
        <v>0</v>
      </c>
      <c r="K420" s="143"/>
      <c r="L420" s="143"/>
      <c r="M420" s="143"/>
      <c r="N420" s="143"/>
      <c r="O420" s="143"/>
      <c r="P420" s="143"/>
      <c r="Q420" s="143"/>
      <c r="R420" s="143"/>
      <c r="S420" s="143"/>
      <c r="T420" s="143"/>
      <c r="U420" s="143"/>
    </row>
    <row r="421" spans="1:9" ht="12.75">
      <c r="A421" s="70"/>
      <c r="C421" s="132"/>
      <c r="D421" s="168"/>
      <c r="E421" s="35">
        <v>0</v>
      </c>
      <c r="F421" s="35">
        <v>0</v>
      </c>
      <c r="G421" s="35">
        <f t="shared" si="15"/>
        <v>0</v>
      </c>
      <c r="H421" s="35">
        <f t="shared" si="16"/>
        <v>0</v>
      </c>
      <c r="I421" s="35">
        <f t="shared" si="17"/>
        <v>0</v>
      </c>
    </row>
    <row r="422" spans="1:9" ht="25.5">
      <c r="A422" s="70" t="s">
        <v>39</v>
      </c>
      <c r="B422" s="80" t="s">
        <v>380</v>
      </c>
      <c r="C422" s="132"/>
      <c r="D422" s="168"/>
      <c r="E422" s="35">
        <v>0</v>
      </c>
      <c r="F422" s="35">
        <v>0</v>
      </c>
      <c r="G422" s="35">
        <f t="shared" si="15"/>
        <v>0</v>
      </c>
      <c r="H422" s="35">
        <f t="shared" si="16"/>
        <v>0</v>
      </c>
      <c r="I422" s="35">
        <f t="shared" si="17"/>
        <v>0</v>
      </c>
    </row>
    <row r="423" spans="1:21" s="33" customFormat="1" ht="12.75">
      <c r="A423" s="52"/>
      <c r="B423" s="53" t="s">
        <v>99</v>
      </c>
      <c r="C423" s="132">
        <v>132.72</v>
      </c>
      <c r="D423" s="134" t="s">
        <v>102</v>
      </c>
      <c r="E423" s="35">
        <v>0</v>
      </c>
      <c r="F423" s="35">
        <v>0</v>
      </c>
      <c r="G423" s="35">
        <f t="shared" si="15"/>
        <v>0</v>
      </c>
      <c r="H423" s="35">
        <f t="shared" si="16"/>
        <v>0</v>
      </c>
      <c r="I423" s="35">
        <f t="shared" si="17"/>
        <v>0</v>
      </c>
      <c r="K423" s="54"/>
      <c r="L423" s="54"/>
      <c r="M423" s="54"/>
      <c r="N423" s="54"/>
      <c r="O423" s="54"/>
      <c r="P423" s="54"/>
      <c r="Q423" s="54"/>
      <c r="R423" s="54"/>
      <c r="S423" s="54"/>
      <c r="T423" s="54"/>
      <c r="U423" s="54"/>
    </row>
    <row r="424" spans="1:21" s="142" customFormat="1" ht="12.75">
      <c r="A424" s="140"/>
      <c r="B424" s="141" t="s">
        <v>257</v>
      </c>
      <c r="C424" s="222">
        <v>60.6</v>
      </c>
      <c r="D424" s="172" t="s">
        <v>102</v>
      </c>
      <c r="E424" s="35">
        <v>0</v>
      </c>
      <c r="F424" s="35">
        <v>0</v>
      </c>
      <c r="G424" s="35">
        <f t="shared" si="15"/>
        <v>0</v>
      </c>
      <c r="H424" s="35">
        <f t="shared" si="16"/>
        <v>0</v>
      </c>
      <c r="I424" s="35">
        <f t="shared" si="17"/>
        <v>0</v>
      </c>
      <c r="K424" s="143"/>
      <c r="L424" s="143"/>
      <c r="M424" s="143"/>
      <c r="N424" s="143"/>
      <c r="O424" s="143"/>
      <c r="P424" s="143"/>
      <c r="Q424" s="143"/>
      <c r="R424" s="143"/>
      <c r="S424" s="143"/>
      <c r="T424" s="143"/>
      <c r="U424" s="143"/>
    </row>
    <row r="425" spans="1:9" ht="12.75">
      <c r="A425" s="70"/>
      <c r="C425" s="132"/>
      <c r="D425" s="168"/>
      <c r="E425" s="35">
        <v>0</v>
      </c>
      <c r="F425" s="35">
        <v>0</v>
      </c>
      <c r="G425" s="35">
        <f t="shared" si="15"/>
        <v>0</v>
      </c>
      <c r="H425" s="35">
        <f t="shared" si="16"/>
        <v>0</v>
      </c>
      <c r="I425" s="35">
        <f t="shared" si="17"/>
        <v>0</v>
      </c>
    </row>
    <row r="426" spans="1:9" ht="25.5">
      <c r="A426" s="70" t="s">
        <v>40</v>
      </c>
      <c r="B426" s="80" t="s">
        <v>381</v>
      </c>
      <c r="C426" s="132"/>
      <c r="D426" s="168"/>
      <c r="E426" s="35">
        <v>0</v>
      </c>
      <c r="F426" s="35">
        <v>0</v>
      </c>
      <c r="G426" s="35">
        <f t="shared" si="15"/>
        <v>0</v>
      </c>
      <c r="H426" s="35">
        <f t="shared" si="16"/>
        <v>0</v>
      </c>
      <c r="I426" s="35">
        <f t="shared" si="17"/>
        <v>0</v>
      </c>
    </row>
    <row r="427" spans="1:21" s="33" customFormat="1" ht="12.75">
      <c r="A427" s="52"/>
      <c r="B427" s="53" t="s">
        <v>99</v>
      </c>
      <c r="C427" s="132">
        <v>88.48</v>
      </c>
      <c r="D427" s="134" t="s">
        <v>102</v>
      </c>
      <c r="E427" s="35">
        <v>0</v>
      </c>
      <c r="F427" s="35">
        <v>0</v>
      </c>
      <c r="G427" s="35">
        <f t="shared" si="15"/>
        <v>0</v>
      </c>
      <c r="H427" s="35">
        <f t="shared" si="16"/>
        <v>0</v>
      </c>
      <c r="I427" s="35">
        <f t="shared" si="17"/>
        <v>0</v>
      </c>
      <c r="K427" s="54"/>
      <c r="L427" s="54"/>
      <c r="M427" s="54"/>
      <c r="N427" s="54"/>
      <c r="O427" s="54"/>
      <c r="P427" s="54"/>
      <c r="Q427" s="54"/>
      <c r="R427" s="54"/>
      <c r="S427" s="54"/>
      <c r="T427" s="54"/>
      <c r="U427" s="54"/>
    </row>
    <row r="428" spans="1:21" s="142" customFormat="1" ht="12.75">
      <c r="A428" s="140"/>
      <c r="B428" s="141" t="s">
        <v>257</v>
      </c>
      <c r="C428" s="222">
        <v>7.58</v>
      </c>
      <c r="D428" s="172" t="s">
        <v>102</v>
      </c>
      <c r="E428" s="35">
        <v>0</v>
      </c>
      <c r="F428" s="35">
        <v>0</v>
      </c>
      <c r="G428" s="35">
        <f t="shared" si="15"/>
        <v>0</v>
      </c>
      <c r="H428" s="35">
        <f t="shared" si="16"/>
        <v>0</v>
      </c>
      <c r="I428" s="35">
        <f t="shared" si="17"/>
        <v>0</v>
      </c>
      <c r="K428" s="143"/>
      <c r="L428" s="143"/>
      <c r="M428" s="143"/>
      <c r="N428" s="143"/>
      <c r="O428" s="143"/>
      <c r="P428" s="143"/>
      <c r="Q428" s="143"/>
      <c r="R428" s="143"/>
      <c r="S428" s="143"/>
      <c r="T428" s="143"/>
      <c r="U428" s="143"/>
    </row>
    <row r="429" spans="1:9" ht="12.75">
      <c r="A429" s="70"/>
      <c r="C429" s="132"/>
      <c r="D429" s="168"/>
      <c r="E429" s="35">
        <v>0</v>
      </c>
      <c r="F429" s="35">
        <v>0</v>
      </c>
      <c r="G429" s="35">
        <f t="shared" si="15"/>
        <v>0</v>
      </c>
      <c r="H429" s="35">
        <f t="shared" si="16"/>
        <v>0</v>
      </c>
      <c r="I429" s="35">
        <f t="shared" si="17"/>
        <v>0</v>
      </c>
    </row>
    <row r="430" spans="1:9" ht="12.75">
      <c r="A430" s="70" t="s">
        <v>41</v>
      </c>
      <c r="B430" s="148" t="s">
        <v>382</v>
      </c>
      <c r="C430" s="132"/>
      <c r="D430" s="168"/>
      <c r="E430" s="35">
        <v>0</v>
      </c>
      <c r="F430" s="35">
        <v>0</v>
      </c>
      <c r="G430" s="35">
        <f t="shared" si="15"/>
        <v>0</v>
      </c>
      <c r="H430" s="35">
        <f t="shared" si="16"/>
        <v>0</v>
      </c>
      <c r="I430" s="35">
        <f t="shared" si="17"/>
        <v>0</v>
      </c>
    </row>
    <row r="431" spans="1:21" s="138" customFormat="1" ht="12.75" customHeight="1">
      <c r="A431" s="136"/>
      <c r="B431" s="137" t="s">
        <v>234</v>
      </c>
      <c r="C431" s="181">
        <v>306.24</v>
      </c>
      <c r="D431" s="171" t="s">
        <v>102</v>
      </c>
      <c r="E431" s="35">
        <v>0</v>
      </c>
      <c r="F431" s="35">
        <v>0</v>
      </c>
      <c r="G431" s="35">
        <f t="shared" si="15"/>
        <v>0</v>
      </c>
      <c r="H431" s="35">
        <f t="shared" si="16"/>
        <v>0</v>
      </c>
      <c r="I431" s="35">
        <f t="shared" si="17"/>
        <v>0</v>
      </c>
      <c r="K431" s="137"/>
      <c r="L431" s="139"/>
      <c r="M431" s="139"/>
      <c r="N431" s="139"/>
      <c r="O431" s="139"/>
      <c r="P431" s="139"/>
      <c r="Q431" s="139"/>
      <c r="R431" s="139"/>
      <c r="S431" s="139"/>
      <c r="T431" s="139"/>
      <c r="U431" s="139"/>
    </row>
    <row r="432" spans="1:21" s="227" customFormat="1" ht="12.75">
      <c r="A432" s="223"/>
      <c r="B432" s="224" t="s">
        <v>100</v>
      </c>
      <c r="C432" s="225">
        <v>229.71</v>
      </c>
      <c r="D432" s="226" t="s">
        <v>102</v>
      </c>
      <c r="E432" s="35">
        <v>0</v>
      </c>
      <c r="F432" s="35">
        <v>0</v>
      </c>
      <c r="G432" s="35">
        <f t="shared" si="15"/>
        <v>0</v>
      </c>
      <c r="H432" s="35">
        <f t="shared" si="16"/>
        <v>0</v>
      </c>
      <c r="I432" s="35">
        <f t="shared" si="17"/>
        <v>0</v>
      </c>
      <c r="K432" s="228"/>
      <c r="L432" s="228"/>
      <c r="M432" s="228"/>
      <c r="N432" s="228"/>
      <c r="O432" s="228"/>
      <c r="P432" s="228"/>
      <c r="Q432" s="228"/>
      <c r="R432" s="228"/>
      <c r="S432" s="228"/>
      <c r="T432" s="228"/>
      <c r="U432" s="228"/>
    </row>
    <row r="433" spans="1:9" ht="12.75">
      <c r="A433" s="70"/>
      <c r="B433" s="148"/>
      <c r="C433" s="132"/>
      <c r="D433" s="168"/>
      <c r="E433" s="35">
        <v>0</v>
      </c>
      <c r="F433" s="35">
        <v>0</v>
      </c>
      <c r="G433" s="35">
        <f t="shared" si="15"/>
        <v>0</v>
      </c>
      <c r="H433" s="35">
        <f t="shared" si="16"/>
        <v>0</v>
      </c>
      <c r="I433" s="35">
        <f t="shared" si="17"/>
        <v>0</v>
      </c>
    </row>
    <row r="434" spans="1:9" ht="12.75">
      <c r="A434" s="70" t="s">
        <v>42</v>
      </c>
      <c r="B434" s="146" t="s">
        <v>383</v>
      </c>
      <c r="C434" s="132"/>
      <c r="D434" s="168"/>
      <c r="E434" s="35">
        <v>0</v>
      </c>
      <c r="F434" s="35">
        <v>0</v>
      </c>
      <c r="G434" s="35">
        <f t="shared" si="15"/>
        <v>0</v>
      </c>
      <c r="H434" s="35">
        <f t="shared" si="16"/>
        <v>0</v>
      </c>
      <c r="I434" s="35">
        <f t="shared" si="17"/>
        <v>0</v>
      </c>
    </row>
    <row r="435" spans="1:21" s="227" customFormat="1" ht="12.75">
      <c r="A435" s="223"/>
      <c r="B435" s="224" t="s">
        <v>100</v>
      </c>
      <c r="C435" s="225">
        <v>591.85</v>
      </c>
      <c r="D435" s="226" t="s">
        <v>102</v>
      </c>
      <c r="E435" s="35">
        <v>0</v>
      </c>
      <c r="F435" s="35">
        <v>0</v>
      </c>
      <c r="G435" s="35">
        <f t="shared" si="15"/>
        <v>0</v>
      </c>
      <c r="H435" s="35">
        <f t="shared" si="16"/>
        <v>0</v>
      </c>
      <c r="I435" s="35">
        <f t="shared" si="17"/>
        <v>0</v>
      </c>
      <c r="K435" s="228"/>
      <c r="L435" s="228"/>
      <c r="M435" s="228"/>
      <c r="N435" s="228"/>
      <c r="O435" s="228"/>
      <c r="P435" s="228"/>
      <c r="Q435" s="228"/>
      <c r="R435" s="228"/>
      <c r="S435" s="228"/>
      <c r="T435" s="228"/>
      <c r="U435" s="228"/>
    </row>
    <row r="436" spans="1:9" ht="12.75">
      <c r="A436" s="70"/>
      <c r="B436" s="146"/>
      <c r="C436" s="132"/>
      <c r="D436" s="168"/>
      <c r="E436" s="35">
        <v>0</v>
      </c>
      <c r="F436" s="35">
        <v>0</v>
      </c>
      <c r="G436" s="35">
        <f t="shared" si="15"/>
        <v>0</v>
      </c>
      <c r="H436" s="35">
        <f t="shared" si="16"/>
        <v>0</v>
      </c>
      <c r="I436" s="35">
        <f t="shared" si="17"/>
        <v>0</v>
      </c>
    </row>
    <row r="437" spans="1:9" ht="12.75">
      <c r="A437" s="70" t="s">
        <v>43</v>
      </c>
      <c r="B437" s="146" t="s">
        <v>344</v>
      </c>
      <c r="C437" s="132"/>
      <c r="D437" s="168"/>
      <c r="E437" s="35">
        <v>0</v>
      </c>
      <c r="F437" s="35">
        <v>0</v>
      </c>
      <c r="G437" s="35">
        <f t="shared" si="15"/>
        <v>0</v>
      </c>
      <c r="H437" s="35">
        <f t="shared" si="16"/>
        <v>0</v>
      </c>
      <c r="I437" s="35">
        <f t="shared" si="17"/>
        <v>0</v>
      </c>
    </row>
    <row r="438" spans="1:21" s="159" customFormat="1" ht="12" customHeight="1">
      <c r="A438" s="157"/>
      <c r="B438" s="158" t="s">
        <v>268</v>
      </c>
      <c r="C438" s="182">
        <v>291.06</v>
      </c>
      <c r="D438" s="173" t="s">
        <v>102</v>
      </c>
      <c r="E438" s="35">
        <v>0</v>
      </c>
      <c r="F438" s="35">
        <v>0</v>
      </c>
      <c r="G438" s="35">
        <f t="shared" si="15"/>
        <v>0</v>
      </c>
      <c r="H438" s="35">
        <f t="shared" si="16"/>
        <v>0</v>
      </c>
      <c r="I438" s="35">
        <f t="shared" si="17"/>
        <v>0</v>
      </c>
      <c r="K438" s="160"/>
      <c r="L438" s="160"/>
      <c r="M438" s="160"/>
      <c r="N438" s="160"/>
      <c r="O438" s="160"/>
      <c r="P438" s="160"/>
      <c r="Q438" s="160"/>
      <c r="R438" s="160"/>
      <c r="S438" s="160"/>
      <c r="T438" s="160"/>
      <c r="U438" s="160"/>
    </row>
    <row r="439" spans="1:21" s="142" customFormat="1" ht="12.75">
      <c r="A439" s="140"/>
      <c r="B439" s="141" t="s">
        <v>257</v>
      </c>
      <c r="C439" s="172">
        <v>88.4</v>
      </c>
      <c r="D439" s="172" t="s">
        <v>102</v>
      </c>
      <c r="E439" s="35">
        <v>0</v>
      </c>
      <c r="F439" s="35">
        <v>0</v>
      </c>
      <c r="G439" s="35">
        <f t="shared" si="15"/>
        <v>0</v>
      </c>
      <c r="H439" s="35">
        <f t="shared" si="16"/>
        <v>0</v>
      </c>
      <c r="I439" s="35">
        <f t="shared" si="17"/>
        <v>0</v>
      </c>
      <c r="K439" s="141"/>
      <c r="L439" s="143"/>
      <c r="M439" s="143"/>
      <c r="N439" s="143"/>
      <c r="O439" s="143"/>
      <c r="P439" s="143"/>
      <c r="Q439" s="143"/>
      <c r="R439" s="143"/>
      <c r="S439" s="143"/>
      <c r="T439" s="143"/>
      <c r="U439" s="143"/>
    </row>
    <row r="440" spans="1:9" ht="12.75">
      <c r="A440" s="70"/>
      <c r="B440" s="146"/>
      <c r="C440" s="132"/>
      <c r="D440" s="168"/>
      <c r="E440" s="35">
        <v>0</v>
      </c>
      <c r="F440" s="35">
        <v>0</v>
      </c>
      <c r="G440" s="35">
        <f t="shared" si="15"/>
        <v>0</v>
      </c>
      <c r="H440" s="35">
        <f t="shared" si="16"/>
        <v>0</v>
      </c>
      <c r="I440" s="35">
        <f t="shared" si="17"/>
        <v>0</v>
      </c>
    </row>
    <row r="441" spans="1:9" ht="12.75">
      <c r="A441" s="70" t="s">
        <v>44</v>
      </c>
      <c r="B441" s="148" t="s">
        <v>345</v>
      </c>
      <c r="C441" s="132"/>
      <c r="D441" s="168"/>
      <c r="E441" s="35">
        <v>0</v>
      </c>
      <c r="F441" s="35">
        <v>0</v>
      </c>
      <c r="G441" s="35">
        <f t="shared" si="15"/>
        <v>0</v>
      </c>
      <c r="H441" s="35">
        <f t="shared" si="16"/>
        <v>0</v>
      </c>
      <c r="I441" s="35">
        <f t="shared" si="17"/>
        <v>0</v>
      </c>
    </row>
    <row r="442" spans="1:21" s="159" customFormat="1" ht="12" customHeight="1">
      <c r="A442" s="157"/>
      <c r="B442" s="158" t="s">
        <v>268</v>
      </c>
      <c r="C442" s="182">
        <v>1268.42</v>
      </c>
      <c r="D442" s="173" t="s">
        <v>102</v>
      </c>
      <c r="E442" s="35">
        <v>0</v>
      </c>
      <c r="F442" s="35">
        <v>0</v>
      </c>
      <c r="G442" s="35">
        <f t="shared" si="15"/>
        <v>0</v>
      </c>
      <c r="H442" s="35">
        <f t="shared" si="16"/>
        <v>0</v>
      </c>
      <c r="I442" s="35">
        <f t="shared" si="17"/>
        <v>0</v>
      </c>
      <c r="K442" s="160"/>
      <c r="L442" s="160"/>
      <c r="M442" s="160"/>
      <c r="N442" s="160"/>
      <c r="O442" s="160"/>
      <c r="P442" s="160"/>
      <c r="Q442" s="160"/>
      <c r="R442" s="160"/>
      <c r="S442" s="160"/>
      <c r="T442" s="160"/>
      <c r="U442" s="160"/>
    </row>
    <row r="443" spans="1:21" s="142" customFormat="1" ht="12.75">
      <c r="A443" s="140"/>
      <c r="B443" s="141" t="s">
        <v>257</v>
      </c>
      <c r="C443" s="172">
        <v>256.87</v>
      </c>
      <c r="D443" s="172" t="s">
        <v>102</v>
      </c>
      <c r="E443" s="35">
        <v>0</v>
      </c>
      <c r="F443" s="35">
        <v>0</v>
      </c>
      <c r="G443" s="35">
        <f t="shared" si="15"/>
        <v>0</v>
      </c>
      <c r="H443" s="35">
        <f t="shared" si="16"/>
        <v>0</v>
      </c>
      <c r="I443" s="35">
        <f t="shared" si="17"/>
        <v>0</v>
      </c>
      <c r="K443" s="141"/>
      <c r="L443" s="143"/>
      <c r="M443" s="143"/>
      <c r="N443" s="143"/>
      <c r="O443" s="143"/>
      <c r="P443" s="143"/>
      <c r="Q443" s="143"/>
      <c r="R443" s="143"/>
      <c r="S443" s="143"/>
      <c r="T443" s="143"/>
      <c r="U443" s="143"/>
    </row>
    <row r="444" spans="1:9" ht="12.75">
      <c r="A444" s="70"/>
      <c r="B444" s="148"/>
      <c r="C444" s="132"/>
      <c r="D444" s="168"/>
      <c r="E444" s="35">
        <v>0</v>
      </c>
      <c r="F444" s="35">
        <v>0</v>
      </c>
      <c r="G444" s="35">
        <f t="shared" si="15"/>
        <v>0</v>
      </c>
      <c r="H444" s="35">
        <f t="shared" si="16"/>
        <v>0</v>
      </c>
      <c r="I444" s="35">
        <f t="shared" si="17"/>
        <v>0</v>
      </c>
    </row>
    <row r="445" spans="1:9" ht="12.75">
      <c r="A445" s="70" t="s">
        <v>45</v>
      </c>
      <c r="B445" s="148" t="s">
        <v>346</v>
      </c>
      <c r="C445" s="132"/>
      <c r="D445" s="168"/>
      <c r="E445" s="35">
        <v>0</v>
      </c>
      <c r="F445" s="35">
        <v>0</v>
      </c>
      <c r="G445" s="35">
        <f t="shared" si="15"/>
        <v>0</v>
      </c>
      <c r="H445" s="35">
        <f t="shared" si="16"/>
        <v>0</v>
      </c>
      <c r="I445" s="35">
        <f t="shared" si="17"/>
        <v>0</v>
      </c>
    </row>
    <row r="446" spans="1:21" s="33" customFormat="1" ht="12.75">
      <c r="A446" s="52"/>
      <c r="B446" s="53" t="s">
        <v>99</v>
      </c>
      <c r="C446" s="132">
        <v>895.62</v>
      </c>
      <c r="D446" s="134" t="s">
        <v>102</v>
      </c>
      <c r="E446" s="35">
        <v>0</v>
      </c>
      <c r="F446" s="35">
        <v>0</v>
      </c>
      <c r="G446" s="35">
        <f t="shared" si="15"/>
        <v>0</v>
      </c>
      <c r="H446" s="35">
        <f t="shared" si="16"/>
        <v>0</v>
      </c>
      <c r="I446" s="35">
        <f t="shared" si="17"/>
        <v>0</v>
      </c>
      <c r="K446" s="54"/>
      <c r="L446" s="54"/>
      <c r="M446" s="54"/>
      <c r="N446" s="54"/>
      <c r="O446" s="54"/>
      <c r="P446" s="54"/>
      <c r="Q446" s="54"/>
      <c r="R446" s="54"/>
      <c r="S446" s="54"/>
      <c r="T446" s="54"/>
      <c r="U446" s="54"/>
    </row>
    <row r="447" spans="1:21" s="142" customFormat="1" ht="12.75">
      <c r="A447" s="140"/>
      <c r="B447" s="141" t="s">
        <v>257</v>
      </c>
      <c r="C447" s="222">
        <v>142.3</v>
      </c>
      <c r="D447" s="172" t="s">
        <v>102</v>
      </c>
      <c r="E447" s="35">
        <v>0</v>
      </c>
      <c r="F447" s="35">
        <v>0</v>
      </c>
      <c r="G447" s="35">
        <f t="shared" si="15"/>
        <v>0</v>
      </c>
      <c r="H447" s="35">
        <f t="shared" si="16"/>
        <v>0</v>
      </c>
      <c r="I447" s="35">
        <f t="shared" si="17"/>
        <v>0</v>
      </c>
      <c r="K447" s="143"/>
      <c r="L447" s="143"/>
      <c r="M447" s="143"/>
      <c r="N447" s="143"/>
      <c r="O447" s="143"/>
      <c r="P447" s="143"/>
      <c r="Q447" s="143"/>
      <c r="R447" s="143"/>
      <c r="S447" s="143"/>
      <c r="T447" s="143"/>
      <c r="U447" s="143"/>
    </row>
    <row r="448" spans="1:9" ht="12.75">
      <c r="A448" s="70"/>
      <c r="B448" s="148"/>
      <c r="C448" s="132"/>
      <c r="D448" s="168"/>
      <c r="E448" s="35">
        <v>0</v>
      </c>
      <c r="F448" s="35">
        <v>0</v>
      </c>
      <c r="G448" s="35">
        <f t="shared" si="15"/>
        <v>0</v>
      </c>
      <c r="H448" s="35">
        <f t="shared" si="16"/>
        <v>0</v>
      </c>
      <c r="I448" s="35">
        <f t="shared" si="17"/>
        <v>0</v>
      </c>
    </row>
    <row r="449" spans="1:9" ht="12.75">
      <c r="A449" s="70" t="s">
        <v>46</v>
      </c>
      <c r="B449" s="148" t="s">
        <v>347</v>
      </c>
      <c r="C449" s="132"/>
      <c r="D449" s="168"/>
      <c r="E449" s="35">
        <v>0</v>
      </c>
      <c r="F449" s="35">
        <v>0</v>
      </c>
      <c r="G449" s="35">
        <f t="shared" si="15"/>
        <v>0</v>
      </c>
      <c r="H449" s="35">
        <f t="shared" si="16"/>
        <v>0</v>
      </c>
      <c r="I449" s="35">
        <f t="shared" si="17"/>
        <v>0</v>
      </c>
    </row>
    <row r="450" spans="1:21" s="159" customFormat="1" ht="12.75">
      <c r="A450" s="157"/>
      <c r="B450" s="158" t="s">
        <v>268</v>
      </c>
      <c r="C450" s="182">
        <v>538.34</v>
      </c>
      <c r="D450" s="173" t="s">
        <v>102</v>
      </c>
      <c r="E450" s="35">
        <v>0</v>
      </c>
      <c r="F450" s="35">
        <v>0</v>
      </c>
      <c r="G450" s="35">
        <f t="shared" si="15"/>
        <v>0</v>
      </c>
      <c r="H450" s="35">
        <f t="shared" si="16"/>
        <v>0</v>
      </c>
      <c r="I450" s="35">
        <f t="shared" si="17"/>
        <v>0</v>
      </c>
      <c r="K450" s="160"/>
      <c r="L450" s="160"/>
      <c r="M450" s="160"/>
      <c r="N450" s="160"/>
      <c r="O450" s="160"/>
      <c r="P450" s="160"/>
      <c r="Q450" s="160"/>
      <c r="R450" s="160"/>
      <c r="S450" s="160"/>
      <c r="T450" s="160"/>
      <c r="U450" s="160"/>
    </row>
    <row r="451" spans="1:21" s="142" customFormat="1" ht="12.75">
      <c r="A451" s="140"/>
      <c r="B451" s="141" t="s">
        <v>257</v>
      </c>
      <c r="C451" s="222">
        <v>140.76</v>
      </c>
      <c r="D451" s="172" t="s">
        <v>102</v>
      </c>
      <c r="E451" s="35">
        <v>0</v>
      </c>
      <c r="F451" s="35">
        <v>0</v>
      </c>
      <c r="G451" s="35">
        <f t="shared" si="15"/>
        <v>0</v>
      </c>
      <c r="H451" s="35">
        <f t="shared" si="16"/>
        <v>0</v>
      </c>
      <c r="I451" s="35">
        <f t="shared" si="17"/>
        <v>0</v>
      </c>
      <c r="K451" s="143"/>
      <c r="L451" s="143"/>
      <c r="M451" s="143"/>
      <c r="N451" s="143"/>
      <c r="O451" s="143"/>
      <c r="P451" s="143"/>
      <c r="Q451" s="143"/>
      <c r="R451" s="143"/>
      <c r="S451" s="143"/>
      <c r="T451" s="143"/>
      <c r="U451" s="143"/>
    </row>
    <row r="452" spans="1:9" ht="12.75">
      <c r="A452" s="70"/>
      <c r="B452" s="148"/>
      <c r="C452" s="132"/>
      <c r="D452" s="168"/>
      <c r="E452" s="35">
        <v>0</v>
      </c>
      <c r="F452" s="35">
        <v>0</v>
      </c>
      <c r="G452" s="35">
        <f t="shared" si="15"/>
        <v>0</v>
      </c>
      <c r="H452" s="35">
        <f t="shared" si="16"/>
        <v>0</v>
      </c>
      <c r="I452" s="35">
        <f t="shared" si="17"/>
        <v>0</v>
      </c>
    </row>
    <row r="453" spans="1:9" ht="12.75">
      <c r="A453" s="70" t="s">
        <v>47</v>
      </c>
      <c r="B453" s="80" t="s">
        <v>348</v>
      </c>
      <c r="C453" s="132"/>
      <c r="D453" s="168"/>
      <c r="E453" s="35">
        <v>0</v>
      </c>
      <c r="F453" s="35">
        <v>0</v>
      </c>
      <c r="G453" s="35">
        <f t="shared" si="15"/>
        <v>0</v>
      </c>
      <c r="H453" s="35">
        <f t="shared" si="16"/>
        <v>0</v>
      </c>
      <c r="I453" s="35">
        <f t="shared" si="17"/>
        <v>0</v>
      </c>
    </row>
    <row r="454" spans="1:21" s="33" customFormat="1" ht="12.75">
      <c r="A454" s="52"/>
      <c r="B454" s="53" t="s">
        <v>99</v>
      </c>
      <c r="C454" s="132">
        <v>348.24</v>
      </c>
      <c r="D454" s="134" t="s">
        <v>102</v>
      </c>
      <c r="E454" s="35">
        <v>0</v>
      </c>
      <c r="F454" s="35">
        <v>0</v>
      </c>
      <c r="G454" s="35">
        <f t="shared" si="15"/>
        <v>0</v>
      </c>
      <c r="H454" s="35">
        <f t="shared" si="16"/>
        <v>0</v>
      </c>
      <c r="I454" s="35">
        <f t="shared" si="17"/>
        <v>0</v>
      </c>
      <c r="K454" s="54"/>
      <c r="L454" s="54"/>
      <c r="M454" s="54"/>
      <c r="N454" s="54"/>
      <c r="O454" s="54"/>
      <c r="P454" s="54"/>
      <c r="Q454" s="54"/>
      <c r="R454" s="54"/>
      <c r="S454" s="54"/>
      <c r="T454" s="54"/>
      <c r="U454" s="54"/>
    </row>
    <row r="455" spans="1:21" s="142" customFormat="1" ht="12.75">
      <c r="A455" s="140"/>
      <c r="B455" s="141" t="s">
        <v>257</v>
      </c>
      <c r="C455" s="222">
        <v>110.88</v>
      </c>
      <c r="D455" s="172" t="s">
        <v>102</v>
      </c>
      <c r="E455" s="35">
        <v>0</v>
      </c>
      <c r="F455" s="35">
        <v>0</v>
      </c>
      <c r="G455" s="35">
        <f aca="true" t="shared" si="18" ref="G455:G510">C455*E455</f>
        <v>0</v>
      </c>
      <c r="H455" s="35">
        <f aca="true" t="shared" si="19" ref="H455:H510">C455*F455</f>
        <v>0</v>
      </c>
      <c r="I455" s="35">
        <f aca="true" t="shared" si="20" ref="I455:I510">G455+H455</f>
        <v>0</v>
      </c>
      <c r="K455" s="143"/>
      <c r="L455" s="143"/>
      <c r="M455" s="143"/>
      <c r="N455" s="143"/>
      <c r="O455" s="143"/>
      <c r="P455" s="143"/>
      <c r="Q455" s="143"/>
      <c r="R455" s="143"/>
      <c r="S455" s="143"/>
      <c r="T455" s="143"/>
      <c r="U455" s="143"/>
    </row>
    <row r="456" spans="1:9" ht="12.75">
      <c r="A456" s="70"/>
      <c r="C456" s="132"/>
      <c r="D456" s="168"/>
      <c r="E456" s="35">
        <v>0</v>
      </c>
      <c r="F456" s="35">
        <v>0</v>
      </c>
      <c r="G456" s="35">
        <f t="shared" si="18"/>
        <v>0</v>
      </c>
      <c r="H456" s="35">
        <f t="shared" si="19"/>
        <v>0</v>
      </c>
      <c r="I456" s="35">
        <f t="shared" si="20"/>
        <v>0</v>
      </c>
    </row>
    <row r="457" spans="1:9" ht="12.75">
      <c r="A457" s="70" t="s">
        <v>48</v>
      </c>
      <c r="B457" s="80" t="s">
        <v>256</v>
      </c>
      <c r="C457" s="132"/>
      <c r="D457" s="168"/>
      <c r="E457" s="35">
        <v>0</v>
      </c>
      <c r="F457" s="35">
        <v>0</v>
      </c>
      <c r="G457" s="35">
        <f t="shared" si="18"/>
        <v>0</v>
      </c>
      <c r="H457" s="35">
        <f t="shared" si="19"/>
        <v>0</v>
      </c>
      <c r="I457" s="35">
        <f t="shared" si="20"/>
        <v>0</v>
      </c>
    </row>
    <row r="458" spans="1:21" s="33" customFormat="1" ht="12.75">
      <c r="A458" s="52"/>
      <c r="B458" s="53" t="s">
        <v>99</v>
      </c>
      <c r="C458" s="132">
        <v>191.24</v>
      </c>
      <c r="D458" s="134" t="s">
        <v>102</v>
      </c>
      <c r="E458" s="35">
        <v>0</v>
      </c>
      <c r="F458" s="35">
        <v>0</v>
      </c>
      <c r="G458" s="35">
        <f t="shared" si="18"/>
        <v>0</v>
      </c>
      <c r="H458" s="35">
        <f t="shared" si="19"/>
        <v>0</v>
      </c>
      <c r="I458" s="35">
        <f t="shared" si="20"/>
        <v>0</v>
      </c>
      <c r="K458" s="54"/>
      <c r="L458" s="54"/>
      <c r="M458" s="54"/>
      <c r="N458" s="54"/>
      <c r="O458" s="54"/>
      <c r="P458" s="54"/>
      <c r="Q458" s="54"/>
      <c r="R458" s="54"/>
      <c r="S458" s="54"/>
      <c r="T458" s="54"/>
      <c r="U458" s="54"/>
    </row>
    <row r="459" spans="1:21" s="142" customFormat="1" ht="12.75">
      <c r="A459" s="140"/>
      <c r="B459" s="141" t="s">
        <v>257</v>
      </c>
      <c r="C459" s="222">
        <v>48.4</v>
      </c>
      <c r="D459" s="172" t="s">
        <v>102</v>
      </c>
      <c r="E459" s="35">
        <v>0</v>
      </c>
      <c r="F459" s="35">
        <v>0</v>
      </c>
      <c r="G459" s="35">
        <f t="shared" si="18"/>
        <v>0</v>
      </c>
      <c r="H459" s="35">
        <f t="shared" si="19"/>
        <v>0</v>
      </c>
      <c r="I459" s="35">
        <f t="shared" si="20"/>
        <v>0</v>
      </c>
      <c r="K459" s="143"/>
      <c r="L459" s="143"/>
      <c r="M459" s="143"/>
      <c r="N459" s="143"/>
      <c r="O459" s="143"/>
      <c r="P459" s="143"/>
      <c r="Q459" s="143"/>
      <c r="R459" s="143"/>
      <c r="S459" s="143"/>
      <c r="T459" s="143"/>
      <c r="U459" s="143"/>
    </row>
    <row r="460" spans="1:9" ht="12.75">
      <c r="A460" s="70"/>
      <c r="C460" s="132"/>
      <c r="D460" s="168"/>
      <c r="E460" s="35">
        <v>0</v>
      </c>
      <c r="F460" s="35">
        <v>0</v>
      </c>
      <c r="G460" s="35">
        <f t="shared" si="18"/>
        <v>0</v>
      </c>
      <c r="H460" s="35">
        <f t="shared" si="19"/>
        <v>0</v>
      </c>
      <c r="I460" s="35">
        <f t="shared" si="20"/>
        <v>0</v>
      </c>
    </row>
    <row r="461" spans="1:9" ht="12.75">
      <c r="A461" s="70" t="s">
        <v>49</v>
      </c>
      <c r="B461" s="80" t="s">
        <v>349</v>
      </c>
      <c r="C461" s="132"/>
      <c r="D461" s="168"/>
      <c r="E461" s="35">
        <v>0</v>
      </c>
      <c r="F461" s="35">
        <v>0</v>
      </c>
      <c r="G461" s="35">
        <f t="shared" si="18"/>
        <v>0</v>
      </c>
      <c r="H461" s="35">
        <f t="shared" si="19"/>
        <v>0</v>
      </c>
      <c r="I461" s="35">
        <f t="shared" si="20"/>
        <v>0</v>
      </c>
    </row>
    <row r="462" spans="1:21" s="159" customFormat="1" ht="12" customHeight="1">
      <c r="A462" s="157"/>
      <c r="B462" s="158" t="s">
        <v>268</v>
      </c>
      <c r="C462" s="182">
        <v>385.32</v>
      </c>
      <c r="D462" s="173" t="s">
        <v>102</v>
      </c>
      <c r="E462" s="35">
        <v>0</v>
      </c>
      <c r="F462" s="35">
        <v>0</v>
      </c>
      <c r="G462" s="35">
        <f t="shared" si="18"/>
        <v>0</v>
      </c>
      <c r="H462" s="35">
        <f t="shared" si="19"/>
        <v>0</v>
      </c>
      <c r="I462" s="35">
        <f t="shared" si="20"/>
        <v>0</v>
      </c>
      <c r="K462" s="160"/>
      <c r="L462" s="160"/>
      <c r="M462" s="160"/>
      <c r="N462" s="160"/>
      <c r="O462" s="160"/>
      <c r="P462" s="160"/>
      <c r="Q462" s="160"/>
      <c r="R462" s="160"/>
      <c r="S462" s="160"/>
      <c r="T462" s="160"/>
      <c r="U462" s="160"/>
    </row>
    <row r="463" spans="1:21" s="142" customFormat="1" ht="12.75">
      <c r="A463" s="140"/>
      <c r="B463" s="141" t="s">
        <v>257</v>
      </c>
      <c r="C463" s="172">
        <v>53.86</v>
      </c>
      <c r="D463" s="172" t="s">
        <v>102</v>
      </c>
      <c r="E463" s="35">
        <v>0</v>
      </c>
      <c r="F463" s="35">
        <v>0</v>
      </c>
      <c r="G463" s="35">
        <f t="shared" si="18"/>
        <v>0</v>
      </c>
      <c r="H463" s="35">
        <f t="shared" si="19"/>
        <v>0</v>
      </c>
      <c r="I463" s="35">
        <f t="shared" si="20"/>
        <v>0</v>
      </c>
      <c r="K463" s="141"/>
      <c r="L463" s="143"/>
      <c r="M463" s="143"/>
      <c r="N463" s="143"/>
      <c r="O463" s="143"/>
      <c r="P463" s="143"/>
      <c r="Q463" s="143"/>
      <c r="R463" s="143"/>
      <c r="S463" s="143"/>
      <c r="T463" s="143"/>
      <c r="U463" s="143"/>
    </row>
    <row r="464" spans="1:9" ht="12.75">
      <c r="A464" s="70"/>
      <c r="C464" s="132"/>
      <c r="D464" s="168"/>
      <c r="E464" s="35">
        <v>0</v>
      </c>
      <c r="F464" s="35">
        <v>0</v>
      </c>
      <c r="G464" s="35">
        <f t="shared" si="18"/>
        <v>0</v>
      </c>
      <c r="H464" s="35">
        <f t="shared" si="19"/>
        <v>0</v>
      </c>
      <c r="I464" s="35">
        <f t="shared" si="20"/>
        <v>0</v>
      </c>
    </row>
    <row r="465" spans="1:9" ht="12.75">
      <c r="A465" s="70" t="s">
        <v>263</v>
      </c>
      <c r="B465" s="80" t="s">
        <v>350</v>
      </c>
      <c r="C465" s="132"/>
      <c r="D465" s="168"/>
      <c r="E465" s="35">
        <v>0</v>
      </c>
      <c r="F465" s="35">
        <v>0</v>
      </c>
      <c r="G465" s="35">
        <f t="shared" si="18"/>
        <v>0</v>
      </c>
      <c r="H465" s="35">
        <f t="shared" si="19"/>
        <v>0</v>
      </c>
      <c r="I465" s="35">
        <f t="shared" si="20"/>
        <v>0</v>
      </c>
    </row>
    <row r="466" spans="1:21" s="159" customFormat="1" ht="12" customHeight="1">
      <c r="A466" s="157"/>
      <c r="B466" s="158" t="s">
        <v>268</v>
      </c>
      <c r="C466" s="182">
        <v>49.89</v>
      </c>
      <c r="D466" s="173" t="s">
        <v>102</v>
      </c>
      <c r="E466" s="35">
        <v>0</v>
      </c>
      <c r="F466" s="35">
        <v>0</v>
      </c>
      <c r="G466" s="35">
        <f t="shared" si="18"/>
        <v>0</v>
      </c>
      <c r="H466" s="35">
        <f t="shared" si="19"/>
        <v>0</v>
      </c>
      <c r="I466" s="35">
        <f t="shared" si="20"/>
        <v>0</v>
      </c>
      <c r="K466" s="160"/>
      <c r="L466" s="160"/>
      <c r="M466" s="160"/>
      <c r="N466" s="160"/>
      <c r="O466" s="160"/>
      <c r="P466" s="160"/>
      <c r="Q466" s="160"/>
      <c r="R466" s="160"/>
      <c r="S466" s="160"/>
      <c r="T466" s="160"/>
      <c r="U466" s="160"/>
    </row>
    <row r="467" spans="1:21" s="142" customFormat="1" ht="12.75">
      <c r="A467" s="140"/>
      <c r="B467" s="141" t="s">
        <v>257</v>
      </c>
      <c r="C467" s="172">
        <v>11.26</v>
      </c>
      <c r="D467" s="172" t="s">
        <v>102</v>
      </c>
      <c r="E467" s="35">
        <v>0</v>
      </c>
      <c r="F467" s="35">
        <v>0</v>
      </c>
      <c r="G467" s="35">
        <f t="shared" si="18"/>
        <v>0</v>
      </c>
      <c r="H467" s="35">
        <f t="shared" si="19"/>
        <v>0</v>
      </c>
      <c r="I467" s="35">
        <f t="shared" si="20"/>
        <v>0</v>
      </c>
      <c r="K467" s="141"/>
      <c r="L467" s="143"/>
      <c r="M467" s="143"/>
      <c r="N467" s="143"/>
      <c r="O467" s="143"/>
      <c r="P467" s="143"/>
      <c r="Q467" s="143"/>
      <c r="R467" s="143"/>
      <c r="S467" s="143"/>
      <c r="T467" s="143"/>
      <c r="U467" s="143"/>
    </row>
    <row r="468" spans="1:9" ht="12.75">
      <c r="A468" s="70"/>
      <c r="C468" s="132"/>
      <c r="D468" s="168"/>
      <c r="E468" s="35">
        <v>0</v>
      </c>
      <c r="F468" s="35">
        <v>0</v>
      </c>
      <c r="G468" s="35">
        <f t="shared" si="18"/>
        <v>0</v>
      </c>
      <c r="H468" s="35">
        <f t="shared" si="19"/>
        <v>0</v>
      </c>
      <c r="I468" s="35">
        <f t="shared" si="20"/>
        <v>0</v>
      </c>
    </row>
    <row r="469" spans="1:9" ht="12.75">
      <c r="A469" s="70" t="s">
        <v>292</v>
      </c>
      <c r="B469" s="80" t="s">
        <v>351</v>
      </c>
      <c r="C469" s="132"/>
      <c r="D469" s="168"/>
      <c r="E469" s="35">
        <v>0</v>
      </c>
      <c r="F469" s="35">
        <v>0</v>
      </c>
      <c r="G469" s="35">
        <f t="shared" si="18"/>
        <v>0</v>
      </c>
      <c r="H469" s="35">
        <f t="shared" si="19"/>
        <v>0</v>
      </c>
      <c r="I469" s="35">
        <f t="shared" si="20"/>
        <v>0</v>
      </c>
    </row>
    <row r="470" spans="1:21" s="159" customFormat="1" ht="12" customHeight="1">
      <c r="A470" s="157"/>
      <c r="B470" s="158" t="s">
        <v>268</v>
      </c>
      <c r="C470" s="182">
        <v>134.86</v>
      </c>
      <c r="D470" s="173" t="s">
        <v>102</v>
      </c>
      <c r="E470" s="35">
        <v>0</v>
      </c>
      <c r="F470" s="35">
        <v>0</v>
      </c>
      <c r="G470" s="35">
        <f t="shared" si="18"/>
        <v>0</v>
      </c>
      <c r="H470" s="35">
        <f t="shared" si="19"/>
        <v>0</v>
      </c>
      <c r="I470" s="35">
        <f t="shared" si="20"/>
        <v>0</v>
      </c>
      <c r="K470" s="160"/>
      <c r="L470" s="160"/>
      <c r="M470" s="160"/>
      <c r="N470" s="160"/>
      <c r="O470" s="160"/>
      <c r="P470" s="160"/>
      <c r="Q470" s="160"/>
      <c r="R470" s="160"/>
      <c r="S470" s="160"/>
      <c r="T470" s="160"/>
      <c r="U470" s="160"/>
    </row>
    <row r="471" spans="1:21" s="142" customFormat="1" ht="12.75">
      <c r="A471" s="140"/>
      <c r="B471" s="141" t="s">
        <v>257</v>
      </c>
      <c r="C471" s="172">
        <v>18.48</v>
      </c>
      <c r="D471" s="172" t="s">
        <v>102</v>
      </c>
      <c r="E471" s="35">
        <v>0</v>
      </c>
      <c r="F471" s="35">
        <v>0</v>
      </c>
      <c r="G471" s="35">
        <f t="shared" si="18"/>
        <v>0</v>
      </c>
      <c r="H471" s="35">
        <f t="shared" si="19"/>
        <v>0</v>
      </c>
      <c r="I471" s="35">
        <f t="shared" si="20"/>
        <v>0</v>
      </c>
      <c r="K471" s="141"/>
      <c r="L471" s="143"/>
      <c r="M471" s="143"/>
      <c r="N471" s="143"/>
      <c r="O471" s="143"/>
      <c r="P471" s="143"/>
      <c r="Q471" s="143"/>
      <c r="R471" s="143"/>
      <c r="S471" s="143"/>
      <c r="T471" s="143"/>
      <c r="U471" s="143"/>
    </row>
    <row r="472" spans="1:9" ht="12.75">
      <c r="A472" s="70"/>
      <c r="C472" s="132"/>
      <c r="D472" s="168"/>
      <c r="E472" s="35">
        <v>0</v>
      </c>
      <c r="F472" s="35">
        <v>0</v>
      </c>
      <c r="G472" s="35">
        <f t="shared" si="18"/>
        <v>0</v>
      </c>
      <c r="H472" s="35">
        <f t="shared" si="19"/>
        <v>0</v>
      </c>
      <c r="I472" s="35">
        <f t="shared" si="20"/>
        <v>0</v>
      </c>
    </row>
    <row r="473" spans="1:9" ht="12.75">
      <c r="A473" s="70" t="s">
        <v>386</v>
      </c>
      <c r="B473" s="80" t="s">
        <v>352</v>
      </c>
      <c r="C473" s="132"/>
      <c r="D473" s="168"/>
      <c r="E473" s="35">
        <v>0</v>
      </c>
      <c r="F473" s="35">
        <v>0</v>
      </c>
      <c r="G473" s="35">
        <f t="shared" si="18"/>
        <v>0</v>
      </c>
      <c r="H473" s="35">
        <f t="shared" si="19"/>
        <v>0</v>
      </c>
      <c r="I473" s="35">
        <f t="shared" si="20"/>
        <v>0</v>
      </c>
    </row>
    <row r="474" spans="1:21" s="33" customFormat="1" ht="12.75">
      <c r="A474" s="52"/>
      <c r="B474" s="53" t="s">
        <v>99</v>
      </c>
      <c r="C474" s="132">
        <v>93.24</v>
      </c>
      <c r="D474" s="134" t="s">
        <v>102</v>
      </c>
      <c r="E474" s="35">
        <v>0</v>
      </c>
      <c r="F474" s="35">
        <v>0</v>
      </c>
      <c r="G474" s="35">
        <f t="shared" si="18"/>
        <v>0</v>
      </c>
      <c r="H474" s="35">
        <f t="shared" si="19"/>
        <v>0</v>
      </c>
      <c r="I474" s="35">
        <f t="shared" si="20"/>
        <v>0</v>
      </c>
      <c r="K474" s="54"/>
      <c r="L474" s="54"/>
      <c r="M474" s="54"/>
      <c r="N474" s="54"/>
      <c r="O474" s="54"/>
      <c r="P474" s="54"/>
      <c r="Q474" s="54"/>
      <c r="R474" s="54"/>
      <c r="S474" s="54"/>
      <c r="T474" s="54"/>
      <c r="U474" s="54"/>
    </row>
    <row r="475" spans="1:21" s="142" customFormat="1" ht="12.75">
      <c r="A475" s="140"/>
      <c r="B475" s="141" t="s">
        <v>257</v>
      </c>
      <c r="C475" s="222">
        <v>19.71</v>
      </c>
      <c r="D475" s="172" t="s">
        <v>102</v>
      </c>
      <c r="E475" s="35">
        <v>0</v>
      </c>
      <c r="F475" s="35">
        <v>0</v>
      </c>
      <c r="G475" s="35">
        <f t="shared" si="18"/>
        <v>0</v>
      </c>
      <c r="H475" s="35">
        <f t="shared" si="19"/>
        <v>0</v>
      </c>
      <c r="I475" s="35">
        <f t="shared" si="20"/>
        <v>0</v>
      </c>
      <c r="K475" s="143"/>
      <c r="L475" s="143"/>
      <c r="M475" s="143"/>
      <c r="N475" s="143"/>
      <c r="O475" s="143"/>
      <c r="P475" s="143"/>
      <c r="Q475" s="143"/>
      <c r="R475" s="143"/>
      <c r="S475" s="143"/>
      <c r="T475" s="143"/>
      <c r="U475" s="143"/>
    </row>
    <row r="476" spans="1:9" ht="12.75">
      <c r="A476" s="70"/>
      <c r="C476" s="132"/>
      <c r="D476" s="168"/>
      <c r="E476" s="35">
        <v>0</v>
      </c>
      <c r="F476" s="35">
        <v>0</v>
      </c>
      <c r="G476" s="35">
        <f t="shared" si="18"/>
        <v>0</v>
      </c>
      <c r="H476" s="35">
        <f t="shared" si="19"/>
        <v>0</v>
      </c>
      <c r="I476" s="35">
        <f t="shared" si="20"/>
        <v>0</v>
      </c>
    </row>
    <row r="477" spans="1:9" ht="12.75">
      <c r="A477" s="70" t="s">
        <v>387</v>
      </c>
      <c r="B477" s="80" t="s">
        <v>391</v>
      </c>
      <c r="C477" s="132"/>
      <c r="D477" s="168"/>
      <c r="E477" s="35">
        <v>0</v>
      </c>
      <c r="F477" s="35">
        <v>0</v>
      </c>
      <c r="G477" s="35">
        <f t="shared" si="18"/>
        <v>0</v>
      </c>
      <c r="H477" s="35">
        <f t="shared" si="19"/>
        <v>0</v>
      </c>
      <c r="I477" s="35">
        <f t="shared" si="20"/>
        <v>0</v>
      </c>
    </row>
    <row r="478" spans="1:21" s="227" customFormat="1" ht="12.75">
      <c r="A478" s="223"/>
      <c r="B478" s="224" t="s">
        <v>100</v>
      </c>
      <c r="C478" s="225">
        <v>8966.01</v>
      </c>
      <c r="D478" s="226" t="s">
        <v>102</v>
      </c>
      <c r="E478" s="35">
        <v>0</v>
      </c>
      <c r="F478" s="35">
        <v>0</v>
      </c>
      <c r="G478" s="35">
        <f t="shared" si="18"/>
        <v>0</v>
      </c>
      <c r="H478" s="35">
        <f t="shared" si="19"/>
        <v>0</v>
      </c>
      <c r="I478" s="35">
        <f t="shared" si="20"/>
        <v>0</v>
      </c>
      <c r="K478" s="228"/>
      <c r="L478" s="228"/>
      <c r="M478" s="228"/>
      <c r="N478" s="228"/>
      <c r="O478" s="228"/>
      <c r="P478" s="228"/>
      <c r="Q478" s="228"/>
      <c r="R478" s="228"/>
      <c r="S478" s="228"/>
      <c r="T478" s="228"/>
      <c r="U478" s="228"/>
    </row>
    <row r="479" spans="1:9" ht="9.75" customHeight="1">
      <c r="A479" s="70"/>
      <c r="B479" s="51"/>
      <c r="C479" s="132"/>
      <c r="D479" s="168"/>
      <c r="E479" s="35">
        <v>0</v>
      </c>
      <c r="F479" s="35">
        <v>0</v>
      </c>
      <c r="G479" s="35">
        <f t="shared" si="18"/>
        <v>0</v>
      </c>
      <c r="H479" s="35">
        <f t="shared" si="19"/>
        <v>0</v>
      </c>
      <c r="I479" s="35">
        <f t="shared" si="20"/>
        <v>0</v>
      </c>
    </row>
    <row r="480" spans="1:9" ht="12.75">
      <c r="A480" s="79">
        <v>3.7</v>
      </c>
      <c r="B480" s="84" t="s">
        <v>103</v>
      </c>
      <c r="C480" s="44"/>
      <c r="D480" s="85"/>
      <c r="E480" s="35">
        <v>0</v>
      </c>
      <c r="F480" s="35">
        <v>0</v>
      </c>
      <c r="G480" s="35">
        <f t="shared" si="18"/>
        <v>0</v>
      </c>
      <c r="H480" s="35">
        <f t="shared" si="19"/>
        <v>0</v>
      </c>
      <c r="I480" s="35">
        <f t="shared" si="20"/>
        <v>0</v>
      </c>
    </row>
    <row r="481" spans="1:9" ht="12.75">
      <c r="A481" s="70"/>
      <c r="B481" s="60"/>
      <c r="C481" s="44"/>
      <c r="D481" s="85"/>
      <c r="E481" s="35">
        <v>0</v>
      </c>
      <c r="F481" s="35">
        <v>0</v>
      </c>
      <c r="G481" s="35">
        <f t="shared" si="18"/>
        <v>0</v>
      </c>
      <c r="H481" s="35">
        <f t="shared" si="19"/>
        <v>0</v>
      </c>
      <c r="I481" s="35">
        <f t="shared" si="20"/>
        <v>0</v>
      </c>
    </row>
    <row r="482" spans="1:9" ht="12.75">
      <c r="A482" s="79" t="s">
        <v>79</v>
      </c>
      <c r="B482" s="72" t="s">
        <v>36</v>
      </c>
      <c r="C482" s="41"/>
      <c r="D482" s="27"/>
      <c r="E482" s="35">
        <v>0</v>
      </c>
      <c r="F482" s="35">
        <v>0</v>
      </c>
      <c r="G482" s="35">
        <f t="shared" si="18"/>
        <v>0</v>
      </c>
      <c r="H482" s="35">
        <f t="shared" si="19"/>
        <v>0</v>
      </c>
      <c r="I482" s="35">
        <f t="shared" si="20"/>
        <v>0</v>
      </c>
    </row>
    <row r="483" spans="1:9" ht="12.75">
      <c r="A483" s="79"/>
      <c r="B483" s="183"/>
      <c r="C483" s="41"/>
      <c r="D483" s="27"/>
      <c r="E483" s="35">
        <v>0</v>
      </c>
      <c r="F483" s="35">
        <v>0</v>
      </c>
      <c r="G483" s="35">
        <f t="shared" si="18"/>
        <v>0</v>
      </c>
      <c r="H483" s="35">
        <f t="shared" si="19"/>
        <v>0</v>
      </c>
      <c r="I483" s="35">
        <f t="shared" si="20"/>
        <v>0</v>
      </c>
    </row>
    <row r="484" spans="1:9" ht="153">
      <c r="A484" s="79"/>
      <c r="B484" s="60" t="s">
        <v>297</v>
      </c>
      <c r="C484" s="41"/>
      <c r="D484" s="27"/>
      <c r="E484" s="35">
        <v>0</v>
      </c>
      <c r="F484" s="35">
        <v>0</v>
      </c>
      <c r="G484" s="35">
        <f t="shared" si="18"/>
        <v>0</v>
      </c>
      <c r="H484" s="35">
        <f t="shared" si="19"/>
        <v>0</v>
      </c>
      <c r="I484" s="35">
        <f t="shared" si="20"/>
        <v>0</v>
      </c>
    </row>
    <row r="485" spans="1:9" ht="51">
      <c r="A485" s="79"/>
      <c r="B485" s="83" t="s">
        <v>298</v>
      </c>
      <c r="C485" s="41"/>
      <c r="D485" s="27"/>
      <c r="E485" s="35">
        <v>0</v>
      </c>
      <c r="F485" s="35">
        <v>0</v>
      </c>
      <c r="G485" s="35">
        <f t="shared" si="18"/>
        <v>0</v>
      </c>
      <c r="H485" s="35">
        <f t="shared" si="19"/>
        <v>0</v>
      </c>
      <c r="I485" s="35">
        <f t="shared" si="20"/>
        <v>0</v>
      </c>
    </row>
    <row r="486" spans="1:9" ht="12.75">
      <c r="A486" s="79"/>
      <c r="B486" s="183"/>
      <c r="C486" s="29"/>
      <c r="D486" s="27"/>
      <c r="E486" s="35">
        <v>0</v>
      </c>
      <c r="F486" s="35">
        <v>0</v>
      </c>
      <c r="G486" s="35">
        <f t="shared" si="18"/>
        <v>0</v>
      </c>
      <c r="H486" s="35">
        <f t="shared" si="19"/>
        <v>0</v>
      </c>
      <c r="I486" s="35">
        <f t="shared" si="20"/>
        <v>0</v>
      </c>
    </row>
    <row r="487" spans="1:9" ht="25.5">
      <c r="A487" s="70" t="s">
        <v>7</v>
      </c>
      <c r="B487" s="80" t="s">
        <v>392</v>
      </c>
      <c r="C487" s="29">
        <v>1</v>
      </c>
      <c r="D487" s="27" t="s">
        <v>22</v>
      </c>
      <c r="E487" s="35">
        <v>0</v>
      </c>
      <c r="F487" s="35">
        <v>0</v>
      </c>
      <c r="G487" s="35">
        <f t="shared" si="18"/>
        <v>0</v>
      </c>
      <c r="H487" s="35">
        <f t="shared" si="19"/>
        <v>0</v>
      </c>
      <c r="I487" s="35">
        <f t="shared" si="20"/>
        <v>0</v>
      </c>
    </row>
    <row r="488" spans="1:9" ht="25.5">
      <c r="A488" s="70" t="s">
        <v>37</v>
      </c>
      <c r="B488" s="80" t="s">
        <v>393</v>
      </c>
      <c r="C488" s="29">
        <v>1</v>
      </c>
      <c r="D488" s="27" t="s">
        <v>22</v>
      </c>
      <c r="E488" s="35">
        <v>0</v>
      </c>
      <c r="F488" s="35">
        <v>0</v>
      </c>
      <c r="G488" s="35">
        <f t="shared" si="18"/>
        <v>0</v>
      </c>
      <c r="H488" s="35">
        <f t="shared" si="19"/>
        <v>0</v>
      </c>
      <c r="I488" s="35">
        <f t="shared" si="20"/>
        <v>0</v>
      </c>
    </row>
    <row r="489" spans="1:9" ht="25.5">
      <c r="A489" s="70" t="s">
        <v>38</v>
      </c>
      <c r="B489" s="80" t="s">
        <v>394</v>
      </c>
      <c r="C489" s="29">
        <v>1</v>
      </c>
      <c r="D489" s="27" t="s">
        <v>22</v>
      </c>
      <c r="E489" s="35">
        <v>0</v>
      </c>
      <c r="F489" s="35">
        <v>0</v>
      </c>
      <c r="G489" s="35">
        <f t="shared" si="18"/>
        <v>0</v>
      </c>
      <c r="H489" s="35">
        <f t="shared" si="19"/>
        <v>0</v>
      </c>
      <c r="I489" s="35">
        <f t="shared" si="20"/>
        <v>0</v>
      </c>
    </row>
    <row r="490" spans="1:9" ht="25.5">
      <c r="A490" s="70" t="s">
        <v>39</v>
      </c>
      <c r="B490" s="80" t="s">
        <v>395</v>
      </c>
      <c r="C490" s="29">
        <v>1</v>
      </c>
      <c r="D490" s="27" t="s">
        <v>22</v>
      </c>
      <c r="E490" s="35">
        <v>0</v>
      </c>
      <c r="F490" s="35">
        <v>0</v>
      </c>
      <c r="G490" s="35">
        <f t="shared" si="18"/>
        <v>0</v>
      </c>
      <c r="H490" s="35">
        <f t="shared" si="19"/>
        <v>0</v>
      </c>
      <c r="I490" s="35">
        <f t="shared" si="20"/>
        <v>0</v>
      </c>
    </row>
    <row r="491" spans="1:9" ht="25.5">
      <c r="A491" s="70" t="s">
        <v>40</v>
      </c>
      <c r="B491" s="80" t="s">
        <v>396</v>
      </c>
      <c r="C491" s="29">
        <v>1</v>
      </c>
      <c r="D491" s="27" t="s">
        <v>22</v>
      </c>
      <c r="E491" s="35">
        <v>0</v>
      </c>
      <c r="F491" s="35">
        <v>0</v>
      </c>
      <c r="G491" s="35">
        <f t="shared" si="18"/>
        <v>0</v>
      </c>
      <c r="H491" s="35">
        <f t="shared" si="19"/>
        <v>0</v>
      </c>
      <c r="I491" s="35">
        <f t="shared" si="20"/>
        <v>0</v>
      </c>
    </row>
    <row r="492" spans="1:9" ht="12.75">
      <c r="A492" s="70"/>
      <c r="C492" s="29"/>
      <c r="D492" s="27"/>
      <c r="E492" s="35">
        <v>0</v>
      </c>
      <c r="F492" s="35">
        <v>0</v>
      </c>
      <c r="G492" s="35">
        <f t="shared" si="18"/>
        <v>0</v>
      </c>
      <c r="H492" s="35">
        <f t="shared" si="19"/>
        <v>0</v>
      </c>
      <c r="I492" s="35">
        <f t="shared" si="20"/>
        <v>0</v>
      </c>
    </row>
    <row r="493" spans="1:9" ht="89.25">
      <c r="A493" s="70" t="s">
        <v>253</v>
      </c>
      <c r="B493" s="80" t="s">
        <v>296</v>
      </c>
      <c r="C493" s="29">
        <v>1</v>
      </c>
      <c r="D493" s="27" t="s">
        <v>22</v>
      </c>
      <c r="E493" s="35">
        <v>0</v>
      </c>
      <c r="F493" s="35">
        <v>0</v>
      </c>
      <c r="G493" s="35">
        <f t="shared" si="18"/>
        <v>0</v>
      </c>
      <c r="H493" s="35">
        <f t="shared" si="19"/>
        <v>0</v>
      </c>
      <c r="I493" s="35">
        <f t="shared" si="20"/>
        <v>0</v>
      </c>
    </row>
    <row r="494" spans="1:9" ht="12.75">
      <c r="A494" s="70" t="s">
        <v>254</v>
      </c>
      <c r="B494" s="60"/>
      <c r="C494" s="59"/>
      <c r="D494" s="85"/>
      <c r="E494" s="35">
        <v>0</v>
      </c>
      <c r="F494" s="35">
        <v>0</v>
      </c>
      <c r="G494" s="35">
        <f t="shared" si="18"/>
        <v>0</v>
      </c>
      <c r="H494" s="35">
        <f t="shared" si="19"/>
        <v>0</v>
      </c>
      <c r="I494" s="35">
        <f t="shared" si="20"/>
        <v>0</v>
      </c>
    </row>
    <row r="495" spans="1:9" ht="38.25">
      <c r="A495" s="70"/>
      <c r="B495" s="60" t="s">
        <v>104</v>
      </c>
      <c r="C495" s="59">
        <v>1</v>
      </c>
      <c r="D495" s="152" t="s">
        <v>89</v>
      </c>
      <c r="E495" s="35">
        <v>0</v>
      </c>
      <c r="F495" s="35">
        <v>0</v>
      </c>
      <c r="G495" s="35">
        <f t="shared" si="18"/>
        <v>0</v>
      </c>
      <c r="H495" s="35">
        <f t="shared" si="19"/>
        <v>0</v>
      </c>
      <c r="I495" s="35">
        <f t="shared" si="20"/>
        <v>0</v>
      </c>
    </row>
    <row r="496" spans="1:9" ht="38.25">
      <c r="A496" s="70" t="s">
        <v>255</v>
      </c>
      <c r="B496" s="60" t="s">
        <v>105</v>
      </c>
      <c r="C496" s="59">
        <v>1</v>
      </c>
      <c r="D496" s="152" t="s">
        <v>89</v>
      </c>
      <c r="E496" s="35">
        <v>0</v>
      </c>
      <c r="F496" s="35">
        <v>0</v>
      </c>
      <c r="G496" s="35">
        <f t="shared" si="18"/>
        <v>0</v>
      </c>
      <c r="H496" s="35">
        <f t="shared" si="19"/>
        <v>0</v>
      </c>
      <c r="I496" s="35">
        <f t="shared" si="20"/>
        <v>0</v>
      </c>
    </row>
    <row r="497" spans="1:9" ht="12.75">
      <c r="A497" s="70"/>
      <c r="B497" s="60"/>
      <c r="C497" s="59"/>
      <c r="D497" s="152"/>
      <c r="E497" s="35">
        <v>0</v>
      </c>
      <c r="F497" s="35">
        <v>0</v>
      </c>
      <c r="G497" s="35">
        <f t="shared" si="18"/>
        <v>0</v>
      </c>
      <c r="H497" s="35">
        <f t="shared" si="19"/>
        <v>0</v>
      </c>
      <c r="I497" s="35">
        <f t="shared" si="20"/>
        <v>0</v>
      </c>
    </row>
    <row r="498" spans="1:9" ht="51">
      <c r="A498" s="70" t="s">
        <v>267</v>
      </c>
      <c r="B498" s="60" t="s">
        <v>269</v>
      </c>
      <c r="C498" s="59">
        <v>3</v>
      </c>
      <c r="D498" s="152" t="s">
        <v>199</v>
      </c>
      <c r="E498" s="35">
        <v>0</v>
      </c>
      <c r="F498" s="35">
        <v>0</v>
      </c>
      <c r="G498" s="35">
        <f t="shared" si="18"/>
        <v>0</v>
      </c>
      <c r="H498" s="35">
        <f t="shared" si="19"/>
        <v>0</v>
      </c>
      <c r="I498" s="35">
        <f t="shared" si="20"/>
        <v>0</v>
      </c>
    </row>
    <row r="499" spans="1:9" ht="12.75">
      <c r="A499" s="70"/>
      <c r="B499" s="60"/>
      <c r="C499" s="59"/>
      <c r="D499" s="152"/>
      <c r="E499" s="35">
        <v>0</v>
      </c>
      <c r="F499" s="35">
        <v>0</v>
      </c>
      <c r="G499" s="35">
        <f t="shared" si="18"/>
        <v>0</v>
      </c>
      <c r="H499" s="35">
        <f t="shared" si="19"/>
        <v>0</v>
      </c>
      <c r="I499" s="35">
        <f t="shared" si="20"/>
        <v>0</v>
      </c>
    </row>
    <row r="500" spans="1:9" ht="38.25">
      <c r="A500" s="70" t="s">
        <v>319</v>
      </c>
      <c r="B500" s="60" t="s">
        <v>418</v>
      </c>
      <c r="C500" s="59">
        <v>1</v>
      </c>
      <c r="D500" s="152" t="s">
        <v>89</v>
      </c>
      <c r="E500" s="35">
        <v>0</v>
      </c>
      <c r="F500" s="35">
        <v>0</v>
      </c>
      <c r="G500" s="35">
        <f t="shared" si="18"/>
        <v>0</v>
      </c>
      <c r="H500" s="35">
        <f t="shared" si="19"/>
        <v>0</v>
      </c>
      <c r="I500" s="35">
        <f t="shared" si="20"/>
        <v>0</v>
      </c>
    </row>
    <row r="501" spans="1:9" ht="12.75">
      <c r="A501" s="70"/>
      <c r="B501" s="60"/>
      <c r="C501" s="59"/>
      <c r="D501" s="152"/>
      <c r="E501" s="35">
        <v>0</v>
      </c>
      <c r="F501" s="35">
        <v>0</v>
      </c>
      <c r="G501" s="35">
        <f t="shared" si="18"/>
        <v>0</v>
      </c>
      <c r="H501" s="35">
        <f t="shared" si="19"/>
        <v>0</v>
      </c>
      <c r="I501" s="35">
        <f t="shared" si="20"/>
        <v>0</v>
      </c>
    </row>
    <row r="502" spans="1:9" ht="25.5">
      <c r="A502" s="70" t="s">
        <v>397</v>
      </c>
      <c r="B502" s="60" t="s">
        <v>318</v>
      </c>
      <c r="C502" s="59">
        <v>1</v>
      </c>
      <c r="D502" s="152" t="s">
        <v>89</v>
      </c>
      <c r="E502" s="35">
        <v>0</v>
      </c>
      <c r="F502" s="35">
        <v>0</v>
      </c>
      <c r="G502" s="35">
        <f t="shared" si="18"/>
        <v>0</v>
      </c>
      <c r="H502" s="35">
        <f t="shared" si="19"/>
        <v>0</v>
      </c>
      <c r="I502" s="35">
        <f t="shared" si="20"/>
        <v>0</v>
      </c>
    </row>
    <row r="503" spans="1:9" ht="15" customHeight="1">
      <c r="A503" s="70"/>
      <c r="B503" s="60"/>
      <c r="C503" s="59"/>
      <c r="D503" s="86"/>
      <c r="E503" s="35">
        <v>0</v>
      </c>
      <c r="F503" s="35">
        <v>0</v>
      </c>
      <c r="G503" s="35">
        <f t="shared" si="18"/>
        <v>0</v>
      </c>
      <c r="H503" s="35">
        <f t="shared" si="19"/>
        <v>0</v>
      </c>
      <c r="I503" s="35">
        <f t="shared" si="20"/>
        <v>0</v>
      </c>
    </row>
    <row r="504" spans="1:9" ht="30" customHeight="1">
      <c r="A504" s="70" t="s">
        <v>419</v>
      </c>
      <c r="B504" s="60" t="s">
        <v>417</v>
      </c>
      <c r="C504" s="59">
        <v>1</v>
      </c>
      <c r="D504" s="152" t="s">
        <v>89</v>
      </c>
      <c r="E504" s="35">
        <v>0</v>
      </c>
      <c r="F504" s="35">
        <v>0</v>
      </c>
      <c r="G504" s="35">
        <f t="shared" si="18"/>
        <v>0</v>
      </c>
      <c r="H504" s="35">
        <f t="shared" si="19"/>
        <v>0</v>
      </c>
      <c r="I504" s="35">
        <f t="shared" si="20"/>
        <v>0</v>
      </c>
    </row>
    <row r="505" spans="1:9" ht="15" customHeight="1">
      <c r="A505" s="70"/>
      <c r="B505" s="60"/>
      <c r="C505" s="59"/>
      <c r="D505" s="86"/>
      <c r="E505" s="35">
        <v>0</v>
      </c>
      <c r="F505" s="35">
        <v>0</v>
      </c>
      <c r="G505" s="35">
        <f t="shared" si="18"/>
        <v>0</v>
      </c>
      <c r="H505" s="35">
        <f t="shared" si="19"/>
        <v>0</v>
      </c>
      <c r="I505" s="35">
        <f t="shared" si="20"/>
        <v>0</v>
      </c>
    </row>
    <row r="506" spans="1:9" ht="12.75">
      <c r="A506" s="79">
        <v>3.8</v>
      </c>
      <c r="B506" s="84" t="s">
        <v>106</v>
      </c>
      <c r="C506" s="59"/>
      <c r="D506" s="85"/>
      <c r="E506" s="35">
        <v>0</v>
      </c>
      <c r="F506" s="35">
        <v>0</v>
      </c>
      <c r="G506" s="35">
        <f t="shared" si="18"/>
        <v>0</v>
      </c>
      <c r="H506" s="35">
        <f t="shared" si="19"/>
        <v>0</v>
      </c>
      <c r="I506" s="35">
        <f t="shared" si="20"/>
        <v>0</v>
      </c>
    </row>
    <row r="507" spans="1:9" ht="25.5">
      <c r="A507" s="70" t="s">
        <v>107</v>
      </c>
      <c r="B507" s="60" t="s">
        <v>108</v>
      </c>
      <c r="C507" s="59"/>
      <c r="D507" s="59"/>
      <c r="E507" s="35">
        <v>0</v>
      </c>
      <c r="F507" s="35">
        <v>0</v>
      </c>
      <c r="G507" s="35">
        <f t="shared" si="18"/>
        <v>0</v>
      </c>
      <c r="H507" s="35">
        <f t="shared" si="19"/>
        <v>0</v>
      </c>
      <c r="I507" s="35">
        <f t="shared" si="20"/>
        <v>0</v>
      </c>
    </row>
    <row r="508" spans="1:9" ht="63.75">
      <c r="A508" s="70" t="s">
        <v>248</v>
      </c>
      <c r="B508" s="60" t="s">
        <v>299</v>
      </c>
      <c r="C508" s="59">
        <v>1</v>
      </c>
      <c r="D508" s="152" t="s">
        <v>89</v>
      </c>
      <c r="E508" s="35">
        <v>0</v>
      </c>
      <c r="F508" s="35">
        <v>0</v>
      </c>
      <c r="G508" s="35">
        <f t="shared" si="18"/>
        <v>0</v>
      </c>
      <c r="H508" s="35">
        <f t="shared" si="19"/>
        <v>0</v>
      </c>
      <c r="I508" s="35">
        <f t="shared" si="20"/>
        <v>0</v>
      </c>
    </row>
    <row r="509" spans="1:9" ht="4.5" customHeight="1">
      <c r="A509" s="70"/>
      <c r="B509" s="60"/>
      <c r="C509" s="59"/>
      <c r="D509" s="152"/>
      <c r="E509" s="35">
        <v>0</v>
      </c>
      <c r="F509" s="35">
        <v>0</v>
      </c>
      <c r="G509" s="35">
        <f t="shared" si="18"/>
        <v>0</v>
      </c>
      <c r="H509" s="35">
        <f t="shared" si="19"/>
        <v>0</v>
      </c>
      <c r="I509" s="35">
        <f t="shared" si="20"/>
        <v>0</v>
      </c>
    </row>
    <row r="510" spans="1:9" ht="63.75">
      <c r="A510" s="70" t="s">
        <v>249</v>
      </c>
      <c r="B510" s="60" t="s">
        <v>300</v>
      </c>
      <c r="C510" s="59">
        <v>1</v>
      </c>
      <c r="D510" s="152" t="s">
        <v>89</v>
      </c>
      <c r="E510" s="35">
        <v>0</v>
      </c>
      <c r="F510" s="35">
        <v>0</v>
      </c>
      <c r="G510" s="35">
        <f t="shared" si="18"/>
        <v>0</v>
      </c>
      <c r="H510" s="35">
        <f t="shared" si="19"/>
        <v>0</v>
      </c>
      <c r="I510" s="35">
        <f t="shared" si="20"/>
        <v>0</v>
      </c>
    </row>
    <row r="511" spans="1:9" ht="12.75">
      <c r="A511" s="70"/>
      <c r="B511" s="60"/>
      <c r="C511" s="44"/>
      <c r="D511" s="152"/>
      <c r="E511" s="35"/>
      <c r="F511" s="35"/>
      <c r="G511" s="35"/>
      <c r="H511" s="35"/>
      <c r="I511" s="35"/>
    </row>
    <row r="512" spans="1:9" ht="12.75">
      <c r="A512" s="70"/>
      <c r="B512" s="60"/>
      <c r="C512" s="44"/>
      <c r="D512" s="152"/>
      <c r="E512" s="35"/>
      <c r="F512" s="35"/>
      <c r="G512" s="35"/>
      <c r="H512" s="35"/>
      <c r="I512" s="35"/>
    </row>
    <row r="513" spans="1:9" ht="12.75">
      <c r="A513" s="70"/>
      <c r="B513" s="60"/>
      <c r="C513" s="44"/>
      <c r="D513" s="152"/>
      <c r="E513" s="35"/>
      <c r="F513" s="35"/>
      <c r="G513" s="35"/>
      <c r="H513" s="35"/>
      <c r="I513" s="35"/>
    </row>
    <row r="514" spans="1:9" ht="12.75">
      <c r="A514" s="70"/>
      <c r="B514" s="60"/>
      <c r="C514" s="44"/>
      <c r="D514" s="152"/>
      <c r="E514" s="35"/>
      <c r="F514" s="35"/>
      <c r="G514" s="35"/>
      <c r="H514" s="35"/>
      <c r="I514" s="35"/>
    </row>
    <row r="515" spans="1:9" ht="12.75">
      <c r="A515" s="70"/>
      <c r="B515" s="60"/>
      <c r="C515" s="44"/>
      <c r="D515" s="152"/>
      <c r="E515" s="35"/>
      <c r="F515" s="35"/>
      <c r="G515" s="35"/>
      <c r="H515" s="35"/>
      <c r="I515" s="35"/>
    </row>
    <row r="516" spans="1:9" ht="12.75">
      <c r="A516" s="70"/>
      <c r="B516" s="60"/>
      <c r="C516" s="44"/>
      <c r="D516" s="152"/>
      <c r="E516" s="35"/>
      <c r="F516" s="35"/>
      <c r="G516" s="35"/>
      <c r="H516" s="35"/>
      <c r="I516" s="35"/>
    </row>
    <row r="517" spans="1:9" ht="12.75">
      <c r="A517" s="70"/>
      <c r="B517" s="60"/>
      <c r="C517" s="44"/>
      <c r="D517" s="152"/>
      <c r="E517" s="35"/>
      <c r="F517" s="35"/>
      <c r="G517" s="35"/>
      <c r="H517" s="35"/>
      <c r="I517" s="35"/>
    </row>
    <row r="518" spans="1:9" ht="12.75">
      <c r="A518" s="70"/>
      <c r="B518" s="60"/>
      <c r="C518" s="44"/>
      <c r="D518" s="152"/>
      <c r="E518" s="35"/>
      <c r="F518" s="35"/>
      <c r="G518" s="35"/>
      <c r="H518" s="35"/>
      <c r="I518" s="35"/>
    </row>
    <row r="519" spans="1:9" ht="12.75">
      <c r="A519" s="70"/>
      <c r="B519" s="60"/>
      <c r="C519" s="44"/>
      <c r="D519" s="152"/>
      <c r="E519" s="35"/>
      <c r="F519" s="35"/>
      <c r="G519" s="35"/>
      <c r="H519" s="35"/>
      <c r="I519" s="35"/>
    </row>
    <row r="520" spans="1:9" ht="12.75">
      <c r="A520" s="70"/>
      <c r="B520" s="60"/>
      <c r="C520" s="44"/>
      <c r="D520" s="152"/>
      <c r="E520" s="35"/>
      <c r="F520" s="35"/>
      <c r="G520" s="35"/>
      <c r="H520" s="35"/>
      <c r="I520" s="35"/>
    </row>
    <row r="521" spans="1:9" ht="12.75">
      <c r="A521" s="70"/>
      <c r="B521" s="60"/>
      <c r="C521" s="44"/>
      <c r="D521" s="152"/>
      <c r="E521" s="35"/>
      <c r="F521" s="35"/>
      <c r="G521" s="35"/>
      <c r="H521" s="35"/>
      <c r="I521" s="35"/>
    </row>
    <row r="522" spans="1:9" ht="12.75">
      <c r="A522" s="70"/>
      <c r="B522" s="60"/>
      <c r="C522" s="44"/>
      <c r="D522" s="152"/>
      <c r="E522" s="35"/>
      <c r="F522" s="35"/>
      <c r="G522" s="35"/>
      <c r="H522" s="35"/>
      <c r="I522" s="35"/>
    </row>
    <row r="523" spans="1:9" ht="12.75">
      <c r="A523" s="70"/>
      <c r="B523" s="60"/>
      <c r="C523" s="44"/>
      <c r="D523" s="152"/>
      <c r="E523" s="35"/>
      <c r="F523" s="35"/>
      <c r="G523" s="35"/>
      <c r="H523" s="35"/>
      <c r="I523" s="35"/>
    </row>
    <row r="524" spans="1:9" ht="12.75">
      <c r="A524" s="70"/>
      <c r="B524" s="60"/>
      <c r="C524" s="44"/>
      <c r="D524" s="152"/>
      <c r="E524" s="35"/>
      <c r="F524" s="35"/>
      <c r="G524" s="35"/>
      <c r="H524" s="35"/>
      <c r="I524" s="35"/>
    </row>
    <row r="525" spans="1:9" ht="12.75">
      <c r="A525" s="70"/>
      <c r="B525" s="60"/>
      <c r="C525" s="44"/>
      <c r="D525" s="152"/>
      <c r="E525" s="35"/>
      <c r="F525" s="35"/>
      <c r="G525" s="35"/>
      <c r="H525" s="35"/>
      <c r="I525" s="35"/>
    </row>
    <row r="526" spans="1:9" ht="12.75">
      <c r="A526" s="70"/>
      <c r="B526" s="60"/>
      <c r="C526" s="44"/>
      <c r="D526" s="152"/>
      <c r="E526" s="35"/>
      <c r="F526" s="35"/>
      <c r="G526" s="35"/>
      <c r="H526" s="35"/>
      <c r="I526" s="35"/>
    </row>
    <row r="527" spans="1:9" ht="12.75">
      <c r="A527" s="70"/>
      <c r="B527" s="60"/>
      <c r="C527" s="44"/>
      <c r="D527" s="152"/>
      <c r="E527" s="35"/>
      <c r="F527" s="35"/>
      <c r="G527" s="35"/>
      <c r="H527" s="35"/>
      <c r="I527" s="35"/>
    </row>
    <row r="528" spans="1:9" ht="12.75">
      <c r="A528" s="70"/>
      <c r="B528" s="60"/>
      <c r="C528" s="44"/>
      <c r="D528" s="152"/>
      <c r="E528" s="35"/>
      <c r="F528" s="35"/>
      <c r="G528" s="35"/>
      <c r="H528" s="35"/>
      <c r="I528" s="35"/>
    </row>
    <row r="529" spans="1:9" ht="12.75">
      <c r="A529" s="70"/>
      <c r="B529" s="60"/>
      <c r="C529" s="44"/>
      <c r="D529" s="152"/>
      <c r="E529" s="35"/>
      <c r="F529" s="35"/>
      <c r="G529" s="35"/>
      <c r="H529" s="35"/>
      <c r="I529" s="35"/>
    </row>
    <row r="530" spans="1:9" ht="12.75">
      <c r="A530" s="70"/>
      <c r="B530" s="60"/>
      <c r="C530" s="44"/>
      <c r="D530" s="152"/>
      <c r="E530" s="35"/>
      <c r="F530" s="35"/>
      <c r="G530" s="35"/>
      <c r="H530" s="35"/>
      <c r="I530" s="35"/>
    </row>
    <row r="531" spans="1:9" ht="12.75">
      <c r="A531" s="70"/>
      <c r="B531" s="60"/>
      <c r="C531" s="44"/>
      <c r="D531" s="152"/>
      <c r="E531" s="35"/>
      <c r="F531" s="35"/>
      <c r="G531" s="35"/>
      <c r="H531" s="35"/>
      <c r="I531" s="35"/>
    </row>
    <row r="532" spans="1:9" ht="12.75">
      <c r="A532" s="70"/>
      <c r="B532" s="60"/>
      <c r="C532" s="44"/>
      <c r="D532" s="152"/>
      <c r="E532" s="35"/>
      <c r="F532" s="35"/>
      <c r="G532" s="35"/>
      <c r="H532" s="35"/>
      <c r="I532" s="35"/>
    </row>
    <row r="533" spans="1:9" ht="12.75">
      <c r="A533" s="70"/>
      <c r="B533" s="60"/>
      <c r="C533" s="44"/>
      <c r="D533" s="152"/>
      <c r="E533" s="35"/>
      <c r="F533" s="35"/>
      <c r="G533" s="35"/>
      <c r="H533" s="35"/>
      <c r="I533" s="35"/>
    </row>
    <row r="534" spans="1:9" ht="12.75">
      <c r="A534" s="70"/>
      <c r="B534" s="60"/>
      <c r="C534" s="44"/>
      <c r="D534" s="152"/>
      <c r="E534" s="35"/>
      <c r="F534" s="35"/>
      <c r="G534" s="35"/>
      <c r="H534" s="35"/>
      <c r="I534" s="35"/>
    </row>
    <row r="535" spans="1:9" ht="12.75">
      <c r="A535" s="70"/>
      <c r="B535" s="60"/>
      <c r="C535" s="44"/>
      <c r="D535" s="152"/>
      <c r="E535" s="35"/>
      <c r="F535" s="35"/>
      <c r="G535" s="35"/>
      <c r="H535" s="35"/>
      <c r="I535" s="35"/>
    </row>
    <row r="536" spans="1:9" ht="12.75">
      <c r="A536" s="70"/>
      <c r="B536" s="60"/>
      <c r="C536" s="44"/>
      <c r="D536" s="152"/>
      <c r="E536" s="35"/>
      <c r="F536" s="35"/>
      <c r="G536" s="35"/>
      <c r="H536" s="35"/>
      <c r="I536" s="35"/>
    </row>
    <row r="537" spans="1:9" ht="12.75">
      <c r="A537" s="70"/>
      <c r="B537" s="60"/>
      <c r="C537" s="44"/>
      <c r="D537" s="152"/>
      <c r="E537" s="35"/>
      <c r="F537" s="35"/>
      <c r="G537" s="35"/>
      <c r="H537" s="35"/>
      <c r="I537" s="35"/>
    </row>
    <row r="538" spans="1:9" ht="12.75">
      <c r="A538" s="70"/>
      <c r="B538" s="60"/>
      <c r="C538" s="44"/>
      <c r="D538" s="152"/>
      <c r="E538" s="35"/>
      <c r="F538" s="35"/>
      <c r="G538" s="35"/>
      <c r="H538" s="35"/>
      <c r="I538" s="35"/>
    </row>
    <row r="539" spans="1:9" ht="12.75">
      <c r="A539" s="70"/>
      <c r="B539" s="60"/>
      <c r="C539" s="44"/>
      <c r="D539" s="152"/>
      <c r="E539" s="35"/>
      <c r="F539" s="35"/>
      <c r="G539" s="35"/>
      <c r="H539" s="35"/>
      <c r="I539" s="35"/>
    </row>
    <row r="540" spans="1:9" ht="12.75">
      <c r="A540" s="70"/>
      <c r="B540" s="60"/>
      <c r="C540" s="44"/>
      <c r="D540" s="152"/>
      <c r="E540" s="35"/>
      <c r="F540" s="35"/>
      <c r="G540" s="35"/>
      <c r="H540" s="35"/>
      <c r="I540" s="35"/>
    </row>
    <row r="541" spans="1:9" ht="12.75">
      <c r="A541" s="70"/>
      <c r="B541" s="60"/>
      <c r="C541" s="44"/>
      <c r="D541" s="152"/>
      <c r="E541" s="35"/>
      <c r="F541" s="35"/>
      <c r="G541" s="35"/>
      <c r="H541" s="35"/>
      <c r="I541" s="35"/>
    </row>
    <row r="542" spans="1:9" ht="12.75">
      <c r="A542" s="70"/>
      <c r="B542" s="60"/>
      <c r="C542" s="44"/>
      <c r="D542" s="152"/>
      <c r="E542" s="35"/>
      <c r="F542" s="35"/>
      <c r="G542" s="35"/>
      <c r="H542" s="35"/>
      <c r="I542" s="35"/>
    </row>
    <row r="543" spans="1:9" ht="12.75">
      <c r="A543" s="70"/>
      <c r="B543" s="60"/>
      <c r="C543" s="44"/>
      <c r="D543" s="152"/>
      <c r="E543" s="35"/>
      <c r="F543" s="35"/>
      <c r="G543" s="35"/>
      <c r="H543" s="35"/>
      <c r="I543" s="35"/>
    </row>
    <row r="544" spans="1:9" ht="12.75">
      <c r="A544" s="70"/>
      <c r="B544" s="60"/>
      <c r="C544" s="44"/>
      <c r="D544" s="152"/>
      <c r="E544" s="35"/>
      <c r="F544" s="35"/>
      <c r="G544" s="35"/>
      <c r="H544" s="35"/>
      <c r="I544" s="35"/>
    </row>
    <row r="545" spans="1:9" ht="12.75">
      <c r="A545" s="70"/>
      <c r="B545" s="60"/>
      <c r="C545" s="44"/>
      <c r="D545" s="152"/>
      <c r="E545" s="35"/>
      <c r="F545" s="35"/>
      <c r="G545" s="35"/>
      <c r="H545" s="35"/>
      <c r="I545" s="35"/>
    </row>
    <row r="546" spans="1:9" ht="12.75">
      <c r="A546" s="70"/>
      <c r="B546" s="60"/>
      <c r="C546" s="44"/>
      <c r="D546" s="152"/>
      <c r="E546" s="35"/>
      <c r="F546" s="35"/>
      <c r="G546" s="35"/>
      <c r="H546" s="35"/>
      <c r="I546" s="35"/>
    </row>
    <row r="547" spans="1:9" ht="12.75">
      <c r="A547" s="70"/>
      <c r="B547" s="60"/>
      <c r="C547" s="44"/>
      <c r="D547" s="152"/>
      <c r="E547" s="35"/>
      <c r="F547" s="35"/>
      <c r="G547" s="35"/>
      <c r="H547" s="35"/>
      <c r="I547" s="35"/>
    </row>
    <row r="548" spans="1:9" ht="12.75">
      <c r="A548" s="70"/>
      <c r="B548" s="60"/>
      <c r="C548" s="44"/>
      <c r="D548" s="152"/>
      <c r="E548" s="35"/>
      <c r="F548" s="35"/>
      <c r="G548" s="35"/>
      <c r="H548" s="35"/>
      <c r="I548" s="35"/>
    </row>
    <row r="549" spans="1:9" ht="12.75">
      <c r="A549" s="70"/>
      <c r="B549" s="60"/>
      <c r="C549" s="44"/>
      <c r="D549" s="152"/>
      <c r="E549" s="35"/>
      <c r="F549" s="35"/>
      <c r="G549" s="35"/>
      <c r="H549" s="35"/>
      <c r="I549" s="35"/>
    </row>
    <row r="550" spans="1:9" ht="13.5" thickBot="1">
      <c r="A550" s="255" t="s">
        <v>73</v>
      </c>
      <c r="B550" s="255"/>
      <c r="C550" s="255"/>
      <c r="D550" s="255"/>
      <c r="E550" s="122"/>
      <c r="F550" s="122"/>
      <c r="G550" s="122"/>
      <c r="H550" s="122"/>
      <c r="I550" s="123">
        <f>SUM(I120:I549)</f>
        <v>0</v>
      </c>
    </row>
    <row r="551" spans="1:9" ht="13.5" thickTop="1">
      <c r="A551" s="256" t="s">
        <v>28</v>
      </c>
      <c r="B551" s="256"/>
      <c r="C551" s="256"/>
      <c r="D551" s="256"/>
      <c r="E551" s="124"/>
      <c r="F551" s="124"/>
      <c r="G551" s="124"/>
      <c r="H551" s="124"/>
      <c r="I551" s="124"/>
    </row>
    <row r="552" spans="1:9" ht="12.75">
      <c r="A552" s="88"/>
      <c r="B552" s="89"/>
      <c r="C552" s="45"/>
      <c r="D552" s="169"/>
      <c r="E552" s="125"/>
      <c r="F552" s="125"/>
      <c r="G552" s="125"/>
      <c r="H552" s="125"/>
      <c r="I552" s="125"/>
    </row>
    <row r="553" spans="1:9" ht="12.75">
      <c r="A553" s="90"/>
      <c r="B553" s="91" t="s">
        <v>109</v>
      </c>
      <c r="C553" s="44"/>
      <c r="D553" s="2"/>
      <c r="E553" s="29"/>
      <c r="F553" s="29"/>
      <c r="G553" s="29"/>
      <c r="H553" s="29"/>
      <c r="I553" s="29"/>
    </row>
    <row r="554" spans="1:9" ht="12.75">
      <c r="A554" s="90"/>
      <c r="B554" s="91" t="s">
        <v>110</v>
      </c>
      <c r="C554" s="44"/>
      <c r="D554" s="2"/>
      <c r="E554" s="29"/>
      <c r="F554" s="29"/>
      <c r="G554" s="29"/>
      <c r="H554" s="29"/>
      <c r="I554" s="29"/>
    </row>
    <row r="555" spans="1:9" ht="12.75">
      <c r="A555" s="92">
        <v>4.1</v>
      </c>
      <c r="B555" s="93" t="s">
        <v>111</v>
      </c>
      <c r="C555" s="44"/>
      <c r="D555" s="2"/>
      <c r="E555" s="29"/>
      <c r="F555" s="29"/>
      <c r="G555" s="29"/>
      <c r="H555" s="29"/>
      <c r="I555" s="29"/>
    </row>
    <row r="556" spans="1:9" ht="89.25">
      <c r="A556" s="90"/>
      <c r="B556" s="60" t="s">
        <v>112</v>
      </c>
      <c r="C556" s="44"/>
      <c r="D556" s="2"/>
      <c r="E556" s="29"/>
      <c r="F556" s="29"/>
      <c r="G556" s="29"/>
      <c r="H556" s="29"/>
      <c r="I556" s="29"/>
    </row>
    <row r="557" spans="1:9" ht="89.25">
      <c r="A557" s="90"/>
      <c r="B557" s="60" t="s">
        <v>113</v>
      </c>
      <c r="C557" s="44"/>
      <c r="D557" s="2"/>
      <c r="E557" s="29"/>
      <c r="F557" s="29"/>
      <c r="G557" s="29"/>
      <c r="H557" s="29"/>
      <c r="I557" s="29"/>
    </row>
    <row r="558" spans="1:9" ht="63.75">
      <c r="A558" s="90"/>
      <c r="B558" s="60" t="s">
        <v>114</v>
      </c>
      <c r="C558" s="44"/>
      <c r="D558" s="2"/>
      <c r="E558" s="29"/>
      <c r="F558" s="29"/>
      <c r="G558" s="29"/>
      <c r="H558" s="29"/>
      <c r="I558" s="29"/>
    </row>
    <row r="559" spans="1:9" ht="51">
      <c r="A559" s="90"/>
      <c r="B559" s="60" t="s">
        <v>115</v>
      </c>
      <c r="C559" s="44"/>
      <c r="D559" s="2"/>
      <c r="E559" s="29"/>
      <c r="F559" s="29"/>
      <c r="G559" s="29"/>
      <c r="H559" s="29"/>
      <c r="I559" s="29"/>
    </row>
    <row r="560" spans="1:9" ht="51">
      <c r="A560" s="90"/>
      <c r="B560" s="60" t="s">
        <v>116</v>
      </c>
      <c r="C560" s="44"/>
      <c r="D560" s="2"/>
      <c r="E560" s="29"/>
      <c r="F560" s="29"/>
      <c r="G560" s="29"/>
      <c r="H560" s="29"/>
      <c r="I560" s="29"/>
    </row>
    <row r="561" spans="1:9" ht="89.25">
      <c r="A561" s="90"/>
      <c r="B561" s="60" t="s">
        <v>117</v>
      </c>
      <c r="C561" s="44"/>
      <c r="D561" s="2"/>
      <c r="E561" s="29"/>
      <c r="F561" s="29"/>
      <c r="G561" s="29"/>
      <c r="H561" s="29"/>
      <c r="I561" s="29"/>
    </row>
    <row r="562" spans="1:9" ht="38.25">
      <c r="A562" s="90"/>
      <c r="B562" s="60" t="s">
        <v>118</v>
      </c>
      <c r="C562" s="44"/>
      <c r="D562" s="2"/>
      <c r="E562" s="29"/>
      <c r="F562" s="29"/>
      <c r="G562" s="29"/>
      <c r="H562" s="29"/>
      <c r="I562" s="29"/>
    </row>
    <row r="563" spans="1:9" ht="3.75" customHeight="1">
      <c r="A563" s="90"/>
      <c r="B563" s="94"/>
      <c r="C563" s="44"/>
      <c r="D563" s="2"/>
      <c r="E563" s="29"/>
      <c r="F563" s="29"/>
      <c r="G563" s="29"/>
      <c r="H563" s="29"/>
      <c r="I563" s="29"/>
    </row>
    <row r="564" spans="1:9" ht="12.75">
      <c r="A564" s="92" t="s">
        <v>119</v>
      </c>
      <c r="B564" s="95" t="s">
        <v>120</v>
      </c>
      <c r="C564" s="44"/>
      <c r="D564" s="2"/>
      <c r="E564" s="29"/>
      <c r="F564" s="29"/>
      <c r="G564" s="29"/>
      <c r="H564" s="29"/>
      <c r="I564" s="29"/>
    </row>
    <row r="565" spans="1:9" ht="12.75">
      <c r="A565" s="90" t="s">
        <v>248</v>
      </c>
      <c r="B565" s="96" t="s">
        <v>121</v>
      </c>
      <c r="C565" s="44"/>
      <c r="D565" s="2"/>
      <c r="E565" s="29"/>
      <c r="F565" s="29"/>
      <c r="G565" s="29"/>
      <c r="H565" s="29"/>
      <c r="I565" s="29"/>
    </row>
    <row r="566" spans="1:9" ht="24" customHeight="1">
      <c r="A566" s="97"/>
      <c r="B566" s="98" t="s">
        <v>122</v>
      </c>
      <c r="C566" s="29">
        <v>168.18</v>
      </c>
      <c r="D566" s="152" t="s">
        <v>264</v>
      </c>
      <c r="E566" s="135">
        <v>0</v>
      </c>
      <c r="F566" s="135">
        <v>0</v>
      </c>
      <c r="G566" s="135">
        <f>C566*E566</f>
        <v>0</v>
      </c>
      <c r="H566" s="135">
        <f>C566*F566</f>
        <v>0</v>
      </c>
      <c r="I566" s="135">
        <f>G566+H566</f>
        <v>0</v>
      </c>
    </row>
    <row r="567" spans="1:9" ht="12.75">
      <c r="A567" s="92" t="s">
        <v>123</v>
      </c>
      <c r="B567" s="96" t="s">
        <v>124</v>
      </c>
      <c r="C567" s="29"/>
      <c r="D567" s="152"/>
      <c r="E567" s="135">
        <v>0</v>
      </c>
      <c r="F567" s="135">
        <v>0</v>
      </c>
      <c r="G567" s="135">
        <f aca="true" t="shared" si="21" ref="G567:G606">C567*E567</f>
        <v>0</v>
      </c>
      <c r="H567" s="135">
        <f aca="true" t="shared" si="22" ref="H567:H606">C567*F567</f>
        <v>0</v>
      </c>
      <c r="I567" s="135">
        <f aca="true" t="shared" si="23" ref="I567:I606">G567+H567</f>
        <v>0</v>
      </c>
    </row>
    <row r="568" spans="1:9" ht="26.25" customHeight="1">
      <c r="A568" s="90" t="s">
        <v>248</v>
      </c>
      <c r="B568" s="98" t="s">
        <v>122</v>
      </c>
      <c r="C568" s="29">
        <v>233.17</v>
      </c>
      <c r="D568" s="152" t="s">
        <v>264</v>
      </c>
      <c r="E568" s="135">
        <v>0</v>
      </c>
      <c r="F568" s="135">
        <v>0</v>
      </c>
      <c r="G568" s="135">
        <f t="shared" si="21"/>
        <v>0</v>
      </c>
      <c r="H568" s="135">
        <f t="shared" si="22"/>
        <v>0</v>
      </c>
      <c r="I568" s="135">
        <f t="shared" si="23"/>
        <v>0</v>
      </c>
    </row>
    <row r="569" spans="1:9" ht="25.5">
      <c r="A569" s="90" t="s">
        <v>249</v>
      </c>
      <c r="B569" s="98" t="s">
        <v>301</v>
      </c>
      <c r="C569" s="29">
        <v>415.91</v>
      </c>
      <c r="D569" s="152" t="s">
        <v>264</v>
      </c>
      <c r="E569" s="135">
        <v>0</v>
      </c>
      <c r="F569" s="135">
        <v>0</v>
      </c>
      <c r="G569" s="135">
        <f t="shared" si="21"/>
        <v>0</v>
      </c>
      <c r="H569" s="135">
        <f t="shared" si="22"/>
        <v>0</v>
      </c>
      <c r="I569" s="135">
        <f t="shared" si="23"/>
        <v>0</v>
      </c>
    </row>
    <row r="570" spans="1:9" ht="12.75">
      <c r="A570" s="90"/>
      <c r="B570" s="98"/>
      <c r="C570" s="29"/>
      <c r="D570" s="152"/>
      <c r="E570" s="135">
        <v>0</v>
      </c>
      <c r="F570" s="135">
        <v>0</v>
      </c>
      <c r="G570" s="135">
        <f t="shared" si="21"/>
        <v>0</v>
      </c>
      <c r="H570" s="135">
        <f t="shared" si="22"/>
        <v>0</v>
      </c>
      <c r="I570" s="135">
        <f t="shared" si="23"/>
        <v>0</v>
      </c>
    </row>
    <row r="571" spans="1:9" ht="12.75">
      <c r="A571" s="92" t="s">
        <v>125</v>
      </c>
      <c r="B571" s="96" t="s">
        <v>126</v>
      </c>
      <c r="C571" s="29"/>
      <c r="D571" s="152"/>
      <c r="E571" s="135">
        <v>0</v>
      </c>
      <c r="F571" s="135">
        <v>0</v>
      </c>
      <c r="G571" s="135">
        <f t="shared" si="21"/>
        <v>0</v>
      </c>
      <c r="H571" s="135">
        <f t="shared" si="22"/>
        <v>0</v>
      </c>
      <c r="I571" s="135">
        <f t="shared" si="23"/>
        <v>0</v>
      </c>
    </row>
    <row r="572" spans="1:9" ht="25.5" customHeight="1">
      <c r="A572" s="90" t="s">
        <v>248</v>
      </c>
      <c r="B572" s="98" t="s">
        <v>122</v>
      </c>
      <c r="C572" s="29">
        <v>230.6</v>
      </c>
      <c r="D572" s="152" t="s">
        <v>264</v>
      </c>
      <c r="E572" s="135">
        <v>0</v>
      </c>
      <c r="F572" s="135">
        <v>0</v>
      </c>
      <c r="G572" s="135">
        <f t="shared" si="21"/>
        <v>0</v>
      </c>
      <c r="H572" s="135">
        <f t="shared" si="22"/>
        <v>0</v>
      </c>
      <c r="I572" s="135">
        <f t="shared" si="23"/>
        <v>0</v>
      </c>
    </row>
    <row r="573" spans="1:9" ht="25.5">
      <c r="A573" s="90" t="s">
        <v>249</v>
      </c>
      <c r="B573" s="98" t="s">
        <v>301</v>
      </c>
      <c r="C573" s="29">
        <v>348.7</v>
      </c>
      <c r="D573" s="152" t="s">
        <v>264</v>
      </c>
      <c r="E573" s="135">
        <v>0</v>
      </c>
      <c r="F573" s="135">
        <v>0</v>
      </c>
      <c r="G573" s="135">
        <f t="shared" si="21"/>
        <v>0</v>
      </c>
      <c r="H573" s="135">
        <f t="shared" si="22"/>
        <v>0</v>
      </c>
      <c r="I573" s="135">
        <f t="shared" si="23"/>
        <v>0</v>
      </c>
    </row>
    <row r="574" spans="1:9" ht="3.75" customHeight="1">
      <c r="A574" s="90"/>
      <c r="B574" s="98"/>
      <c r="C574" s="29"/>
      <c r="D574" s="152"/>
      <c r="E574" s="135">
        <v>0</v>
      </c>
      <c r="F574" s="135">
        <v>0</v>
      </c>
      <c r="G574" s="135">
        <f t="shared" si="21"/>
        <v>0</v>
      </c>
      <c r="H574" s="135">
        <f t="shared" si="22"/>
        <v>0</v>
      </c>
      <c r="I574" s="135">
        <f t="shared" si="23"/>
        <v>0</v>
      </c>
    </row>
    <row r="575" spans="1:9" ht="12.75">
      <c r="A575" s="97" t="s">
        <v>127</v>
      </c>
      <c r="B575" s="96" t="s">
        <v>128</v>
      </c>
      <c r="C575" s="29"/>
      <c r="D575" s="152"/>
      <c r="E575" s="135">
        <v>0</v>
      </c>
      <c r="F575" s="135">
        <v>0</v>
      </c>
      <c r="G575" s="135">
        <f t="shared" si="21"/>
        <v>0</v>
      </c>
      <c r="H575" s="135">
        <f t="shared" si="22"/>
        <v>0</v>
      </c>
      <c r="I575" s="135">
        <f t="shared" si="23"/>
        <v>0</v>
      </c>
    </row>
    <row r="576" spans="1:9" ht="25.5" customHeight="1">
      <c r="A576" s="90" t="s">
        <v>248</v>
      </c>
      <c r="B576" s="98" t="s">
        <v>302</v>
      </c>
      <c r="C576" s="29">
        <v>170.6</v>
      </c>
      <c r="D576" s="152" t="s">
        <v>264</v>
      </c>
      <c r="E576" s="135">
        <v>0</v>
      </c>
      <c r="F576" s="135">
        <v>0</v>
      </c>
      <c r="G576" s="135">
        <f t="shared" si="21"/>
        <v>0</v>
      </c>
      <c r="H576" s="135">
        <f t="shared" si="22"/>
        <v>0</v>
      </c>
      <c r="I576" s="135">
        <f t="shared" si="23"/>
        <v>0</v>
      </c>
    </row>
    <row r="577" spans="1:9" ht="12.75">
      <c r="A577" s="90"/>
      <c r="B577" s="98"/>
      <c r="C577" s="44"/>
      <c r="D577" s="2"/>
      <c r="E577" s="135">
        <v>0</v>
      </c>
      <c r="F577" s="135">
        <v>0</v>
      </c>
      <c r="G577" s="135">
        <f t="shared" si="21"/>
        <v>0</v>
      </c>
      <c r="H577" s="135">
        <f t="shared" si="22"/>
        <v>0</v>
      </c>
      <c r="I577" s="135">
        <f t="shared" si="23"/>
        <v>0</v>
      </c>
    </row>
    <row r="578" spans="1:9" ht="12.75">
      <c r="A578" s="97">
        <v>4.2</v>
      </c>
      <c r="B578" s="96" t="s">
        <v>129</v>
      </c>
      <c r="C578" s="44"/>
      <c r="D578" s="2"/>
      <c r="E578" s="135">
        <v>0</v>
      </c>
      <c r="F578" s="135">
        <v>0</v>
      </c>
      <c r="G578" s="135">
        <f t="shared" si="21"/>
        <v>0</v>
      </c>
      <c r="H578" s="135">
        <f t="shared" si="22"/>
        <v>0</v>
      </c>
      <c r="I578" s="135">
        <f t="shared" si="23"/>
        <v>0</v>
      </c>
    </row>
    <row r="579" spans="1:9" ht="12.75">
      <c r="A579" s="97" t="s">
        <v>130</v>
      </c>
      <c r="B579" s="99" t="s">
        <v>131</v>
      </c>
      <c r="C579" s="44"/>
      <c r="D579" s="2"/>
      <c r="E579" s="135">
        <v>0</v>
      </c>
      <c r="F579" s="135">
        <v>0</v>
      </c>
      <c r="G579" s="135">
        <f t="shared" si="21"/>
        <v>0</v>
      </c>
      <c r="H579" s="135">
        <f t="shared" si="22"/>
        <v>0</v>
      </c>
      <c r="I579" s="135">
        <f t="shared" si="23"/>
        <v>0</v>
      </c>
    </row>
    <row r="580" spans="1:9" ht="76.5">
      <c r="A580" s="90"/>
      <c r="B580" s="60" t="s">
        <v>132</v>
      </c>
      <c r="C580" s="59"/>
      <c r="D580" s="2"/>
      <c r="E580" s="135">
        <v>0</v>
      </c>
      <c r="F580" s="135">
        <v>0</v>
      </c>
      <c r="G580" s="135">
        <f t="shared" si="21"/>
        <v>0</v>
      </c>
      <c r="H580" s="135">
        <f t="shared" si="22"/>
        <v>0</v>
      </c>
      <c r="I580" s="135">
        <f t="shared" si="23"/>
        <v>0</v>
      </c>
    </row>
    <row r="581" spans="1:9" ht="12.75">
      <c r="A581" s="100" t="s">
        <v>248</v>
      </c>
      <c r="B581" s="60" t="s">
        <v>133</v>
      </c>
      <c r="C581" s="59">
        <v>336.39</v>
      </c>
      <c r="D581" s="153" t="s">
        <v>62</v>
      </c>
      <c r="E581" s="135">
        <v>0</v>
      </c>
      <c r="F581" s="135">
        <v>0</v>
      </c>
      <c r="G581" s="135">
        <f t="shared" si="21"/>
        <v>0</v>
      </c>
      <c r="H581" s="135">
        <f t="shared" si="22"/>
        <v>0</v>
      </c>
      <c r="I581" s="135">
        <f t="shared" si="23"/>
        <v>0</v>
      </c>
    </row>
    <row r="582" spans="1:9" ht="12.75">
      <c r="A582" s="100" t="s">
        <v>249</v>
      </c>
      <c r="B582" s="60" t="s">
        <v>228</v>
      </c>
      <c r="C582" s="59">
        <v>289.63</v>
      </c>
      <c r="D582" s="153" t="s">
        <v>62</v>
      </c>
      <c r="E582" s="135">
        <v>0</v>
      </c>
      <c r="F582" s="135">
        <v>0</v>
      </c>
      <c r="G582" s="135">
        <f t="shared" si="21"/>
        <v>0</v>
      </c>
      <c r="H582" s="135">
        <f t="shared" si="22"/>
        <v>0</v>
      </c>
      <c r="I582" s="135">
        <f t="shared" si="23"/>
        <v>0</v>
      </c>
    </row>
    <row r="583" spans="1:9" ht="12.75">
      <c r="A583" s="100" t="s">
        <v>250</v>
      </c>
      <c r="B583" s="60" t="s">
        <v>78</v>
      </c>
      <c r="C583" s="59">
        <v>235.73</v>
      </c>
      <c r="D583" s="153" t="s">
        <v>62</v>
      </c>
      <c r="E583" s="135">
        <v>0</v>
      </c>
      <c r="F583" s="135">
        <v>0</v>
      </c>
      <c r="G583" s="135">
        <f t="shared" si="21"/>
        <v>0</v>
      </c>
      <c r="H583" s="135">
        <f t="shared" si="22"/>
        <v>0</v>
      </c>
      <c r="I583" s="135">
        <f t="shared" si="23"/>
        <v>0</v>
      </c>
    </row>
    <row r="584" spans="1:9" ht="12.75">
      <c r="A584" s="100" t="s">
        <v>251</v>
      </c>
      <c r="B584" s="60" t="s">
        <v>36</v>
      </c>
      <c r="C584" s="59">
        <v>318.48</v>
      </c>
      <c r="D584" s="153" t="s">
        <v>62</v>
      </c>
      <c r="E584" s="135">
        <v>0</v>
      </c>
      <c r="F584" s="135">
        <v>0</v>
      </c>
      <c r="G584" s="135">
        <f t="shared" si="21"/>
        <v>0</v>
      </c>
      <c r="H584" s="135">
        <f t="shared" si="22"/>
        <v>0</v>
      </c>
      <c r="I584" s="135">
        <f t="shared" si="23"/>
        <v>0</v>
      </c>
    </row>
    <row r="585" spans="1:9" ht="12.75">
      <c r="A585" s="100"/>
      <c r="B585" s="60"/>
      <c r="C585" s="59"/>
      <c r="D585" s="153"/>
      <c r="E585" s="135">
        <v>0</v>
      </c>
      <c r="F585" s="135">
        <v>0</v>
      </c>
      <c r="G585" s="135">
        <f t="shared" si="21"/>
        <v>0</v>
      </c>
      <c r="H585" s="135">
        <f t="shared" si="22"/>
        <v>0</v>
      </c>
      <c r="I585" s="135">
        <f t="shared" si="23"/>
        <v>0</v>
      </c>
    </row>
    <row r="586" spans="1:9" ht="12.75">
      <c r="A586" s="97" t="s">
        <v>258</v>
      </c>
      <c r="B586" s="99" t="s">
        <v>238</v>
      </c>
      <c r="C586" s="59"/>
      <c r="D586" s="2"/>
      <c r="E586" s="135">
        <v>0</v>
      </c>
      <c r="F586" s="135">
        <v>0</v>
      </c>
      <c r="G586" s="135">
        <f t="shared" si="21"/>
        <v>0</v>
      </c>
      <c r="H586" s="135">
        <f t="shared" si="22"/>
        <v>0</v>
      </c>
      <c r="I586" s="135">
        <f t="shared" si="23"/>
        <v>0</v>
      </c>
    </row>
    <row r="587" spans="1:9" ht="76.5">
      <c r="A587" s="90"/>
      <c r="B587" s="60" t="s">
        <v>135</v>
      </c>
      <c r="C587" s="59"/>
      <c r="D587" s="2"/>
      <c r="E587" s="135">
        <v>0</v>
      </c>
      <c r="F587" s="135">
        <v>0</v>
      </c>
      <c r="G587" s="135">
        <f t="shared" si="21"/>
        <v>0</v>
      </c>
      <c r="H587" s="135">
        <f t="shared" si="22"/>
        <v>0</v>
      </c>
      <c r="I587" s="135">
        <f t="shared" si="23"/>
        <v>0</v>
      </c>
    </row>
    <row r="588" spans="1:9" ht="12.75">
      <c r="A588" s="100" t="s">
        <v>248</v>
      </c>
      <c r="B588" s="60" t="s">
        <v>228</v>
      </c>
      <c r="C588" s="59">
        <v>1017.25</v>
      </c>
      <c r="D588" s="153" t="s">
        <v>62</v>
      </c>
      <c r="E588" s="135">
        <v>0</v>
      </c>
      <c r="F588" s="135">
        <v>0</v>
      </c>
      <c r="G588" s="135">
        <f t="shared" si="21"/>
        <v>0</v>
      </c>
      <c r="H588" s="135">
        <f t="shared" si="22"/>
        <v>0</v>
      </c>
      <c r="I588" s="135">
        <f t="shared" si="23"/>
        <v>0</v>
      </c>
    </row>
    <row r="589" spans="1:9" ht="12.75">
      <c r="A589" s="100" t="s">
        <v>249</v>
      </c>
      <c r="B589" s="60" t="s">
        <v>78</v>
      </c>
      <c r="C589" s="59">
        <v>882.38</v>
      </c>
      <c r="D589" s="153" t="s">
        <v>62</v>
      </c>
      <c r="E589" s="135">
        <v>0</v>
      </c>
      <c r="F589" s="135">
        <v>0</v>
      </c>
      <c r="G589" s="135">
        <f t="shared" si="21"/>
        <v>0</v>
      </c>
      <c r="H589" s="135">
        <f t="shared" si="22"/>
        <v>0</v>
      </c>
      <c r="I589" s="135">
        <f t="shared" si="23"/>
        <v>0</v>
      </c>
    </row>
    <row r="590" spans="1:9" ht="12.75">
      <c r="A590" s="100" t="s">
        <v>250</v>
      </c>
      <c r="B590" s="60" t="s">
        <v>36</v>
      </c>
      <c r="C590" s="59">
        <v>41</v>
      </c>
      <c r="D590" s="153" t="s">
        <v>62</v>
      </c>
      <c r="E590" s="135">
        <v>0</v>
      </c>
      <c r="F590" s="135">
        <v>0</v>
      </c>
      <c r="G590" s="135">
        <f t="shared" si="21"/>
        <v>0</v>
      </c>
      <c r="H590" s="135">
        <f t="shared" si="22"/>
        <v>0</v>
      </c>
      <c r="I590" s="135">
        <f t="shared" si="23"/>
        <v>0</v>
      </c>
    </row>
    <row r="591" spans="1:21" s="57" customFormat="1" ht="12.75">
      <c r="A591" s="100"/>
      <c r="B591" s="87"/>
      <c r="C591" s="44"/>
      <c r="D591" s="153"/>
      <c r="E591" s="135">
        <v>0</v>
      </c>
      <c r="F591" s="135">
        <v>0</v>
      </c>
      <c r="G591" s="135">
        <f t="shared" si="21"/>
        <v>0</v>
      </c>
      <c r="H591" s="135">
        <f t="shared" si="22"/>
        <v>0</v>
      </c>
      <c r="I591" s="135">
        <f t="shared" si="23"/>
        <v>0</v>
      </c>
      <c r="K591" s="149"/>
      <c r="L591" s="149"/>
      <c r="M591" s="149"/>
      <c r="N591" s="149"/>
      <c r="O591" s="149"/>
      <c r="P591" s="149"/>
      <c r="Q591" s="149"/>
      <c r="R591" s="149"/>
      <c r="S591" s="149"/>
      <c r="T591" s="149"/>
      <c r="U591" s="149"/>
    </row>
    <row r="592" spans="1:9" ht="12.75">
      <c r="A592" s="97" t="s">
        <v>134</v>
      </c>
      <c r="B592" s="96" t="s">
        <v>136</v>
      </c>
      <c r="C592" s="44"/>
      <c r="D592" s="2"/>
      <c r="E592" s="135">
        <v>0</v>
      </c>
      <c r="F592" s="135">
        <v>0</v>
      </c>
      <c r="G592" s="135">
        <f t="shared" si="21"/>
        <v>0</v>
      </c>
      <c r="H592" s="135">
        <f t="shared" si="22"/>
        <v>0</v>
      </c>
      <c r="I592" s="135">
        <f t="shared" si="23"/>
        <v>0</v>
      </c>
    </row>
    <row r="593" spans="1:9" ht="25.5">
      <c r="A593" s="97" t="s">
        <v>137</v>
      </c>
      <c r="B593" s="60" t="s">
        <v>235</v>
      </c>
      <c r="C593" s="59"/>
      <c r="D593" s="2"/>
      <c r="E593" s="135">
        <v>0</v>
      </c>
      <c r="F593" s="135">
        <v>0</v>
      </c>
      <c r="G593" s="135">
        <f t="shared" si="21"/>
        <v>0</v>
      </c>
      <c r="H593" s="135">
        <f t="shared" si="22"/>
        <v>0</v>
      </c>
      <c r="I593" s="135">
        <f t="shared" si="23"/>
        <v>0</v>
      </c>
    </row>
    <row r="594" spans="1:9" ht="12.75">
      <c r="A594" s="100" t="s">
        <v>248</v>
      </c>
      <c r="B594" s="60" t="s">
        <v>228</v>
      </c>
      <c r="C594" s="59">
        <v>503.57</v>
      </c>
      <c r="D594" s="153" t="s">
        <v>62</v>
      </c>
      <c r="E594" s="135">
        <v>0</v>
      </c>
      <c r="F594" s="135">
        <v>0</v>
      </c>
      <c r="G594" s="135">
        <f t="shared" si="21"/>
        <v>0</v>
      </c>
      <c r="H594" s="135">
        <f t="shared" si="22"/>
        <v>0</v>
      </c>
      <c r="I594" s="135">
        <f t="shared" si="23"/>
        <v>0</v>
      </c>
    </row>
    <row r="595" spans="1:9" ht="12.75">
      <c r="A595" s="100" t="s">
        <v>249</v>
      </c>
      <c r="B595" s="60" t="s">
        <v>78</v>
      </c>
      <c r="C595" s="59">
        <v>426.36</v>
      </c>
      <c r="D595" s="153" t="s">
        <v>62</v>
      </c>
      <c r="E595" s="135">
        <v>0</v>
      </c>
      <c r="F595" s="135">
        <v>0</v>
      </c>
      <c r="G595" s="135">
        <f t="shared" si="21"/>
        <v>0</v>
      </c>
      <c r="H595" s="135">
        <f t="shared" si="22"/>
        <v>0</v>
      </c>
      <c r="I595" s="135">
        <f t="shared" si="23"/>
        <v>0</v>
      </c>
    </row>
    <row r="596" spans="1:9" ht="12.75">
      <c r="A596" s="100"/>
      <c r="B596" s="60"/>
      <c r="C596" s="59"/>
      <c r="D596" s="153"/>
      <c r="E596" s="135">
        <v>0</v>
      </c>
      <c r="F596" s="135">
        <v>0</v>
      </c>
      <c r="G596" s="135">
        <f t="shared" si="21"/>
        <v>0</v>
      </c>
      <c r="H596" s="135">
        <f t="shared" si="22"/>
        <v>0</v>
      </c>
      <c r="I596" s="135">
        <f t="shared" si="23"/>
        <v>0</v>
      </c>
    </row>
    <row r="597" spans="1:9" ht="38.25">
      <c r="A597" s="97" t="s">
        <v>138</v>
      </c>
      <c r="B597" s="60" t="s">
        <v>236</v>
      </c>
      <c r="C597" s="59"/>
      <c r="D597" s="2"/>
      <c r="E597" s="135">
        <v>0</v>
      </c>
      <c r="F597" s="135">
        <v>0</v>
      </c>
      <c r="G597" s="135">
        <f t="shared" si="21"/>
        <v>0</v>
      </c>
      <c r="H597" s="135">
        <f t="shared" si="22"/>
        <v>0</v>
      </c>
      <c r="I597" s="135">
        <f t="shared" si="23"/>
        <v>0</v>
      </c>
    </row>
    <row r="598" spans="1:9" ht="12.75">
      <c r="A598" s="100" t="s">
        <v>248</v>
      </c>
      <c r="B598" s="60" t="s">
        <v>228</v>
      </c>
      <c r="C598" s="59">
        <v>31.79</v>
      </c>
      <c r="D598" s="153" t="s">
        <v>62</v>
      </c>
      <c r="E598" s="135">
        <v>0</v>
      </c>
      <c r="F598" s="135">
        <v>0</v>
      </c>
      <c r="G598" s="135">
        <f t="shared" si="21"/>
        <v>0</v>
      </c>
      <c r="H598" s="135">
        <f t="shared" si="22"/>
        <v>0</v>
      </c>
      <c r="I598" s="135">
        <f t="shared" si="23"/>
        <v>0</v>
      </c>
    </row>
    <row r="599" spans="1:9" ht="12.75">
      <c r="A599" s="100" t="s">
        <v>249</v>
      </c>
      <c r="B599" s="60" t="s">
        <v>78</v>
      </c>
      <c r="C599" s="59">
        <v>31.79</v>
      </c>
      <c r="D599" s="153" t="s">
        <v>62</v>
      </c>
      <c r="E599" s="135">
        <v>0</v>
      </c>
      <c r="F599" s="135">
        <v>0</v>
      </c>
      <c r="G599" s="135">
        <f t="shared" si="21"/>
        <v>0</v>
      </c>
      <c r="H599" s="135">
        <f t="shared" si="22"/>
        <v>0</v>
      </c>
      <c r="I599" s="135">
        <f t="shared" si="23"/>
        <v>0</v>
      </c>
    </row>
    <row r="600" spans="1:9" ht="12.75">
      <c r="A600" s="100"/>
      <c r="B600" s="60"/>
      <c r="C600" s="59"/>
      <c r="D600" s="153"/>
      <c r="E600" s="135">
        <v>0</v>
      </c>
      <c r="F600" s="135">
        <v>0</v>
      </c>
      <c r="G600" s="135">
        <f t="shared" si="21"/>
        <v>0</v>
      </c>
      <c r="H600" s="135">
        <f t="shared" si="22"/>
        <v>0</v>
      </c>
      <c r="I600" s="135">
        <f t="shared" si="23"/>
        <v>0</v>
      </c>
    </row>
    <row r="601" spans="1:9" ht="25.5">
      <c r="A601" s="97" t="s">
        <v>139</v>
      </c>
      <c r="B601" s="60" t="s">
        <v>140</v>
      </c>
      <c r="C601" s="59"/>
      <c r="D601" s="2"/>
      <c r="E601" s="135">
        <v>0</v>
      </c>
      <c r="F601" s="135">
        <v>0</v>
      </c>
      <c r="G601" s="135">
        <f t="shared" si="21"/>
        <v>0</v>
      </c>
      <c r="H601" s="135">
        <f t="shared" si="22"/>
        <v>0</v>
      </c>
      <c r="I601" s="135">
        <f t="shared" si="23"/>
        <v>0</v>
      </c>
    </row>
    <row r="602" spans="1:9" ht="12.75">
      <c r="A602" s="100" t="s">
        <v>248</v>
      </c>
      <c r="B602" s="60" t="s">
        <v>229</v>
      </c>
      <c r="C602" s="59">
        <v>15.81</v>
      </c>
      <c r="D602" s="153" t="s">
        <v>62</v>
      </c>
      <c r="E602" s="135">
        <v>0</v>
      </c>
      <c r="F602" s="135">
        <v>0</v>
      </c>
      <c r="G602" s="135">
        <f t="shared" si="21"/>
        <v>0</v>
      </c>
      <c r="H602" s="135">
        <f t="shared" si="22"/>
        <v>0</v>
      </c>
      <c r="I602" s="135">
        <f t="shared" si="23"/>
        <v>0</v>
      </c>
    </row>
    <row r="603" spans="1:9" ht="12.75">
      <c r="A603" s="100" t="s">
        <v>249</v>
      </c>
      <c r="B603" s="60" t="s">
        <v>230</v>
      </c>
      <c r="C603" s="59">
        <f>15.56+9.878</f>
        <v>25.438000000000002</v>
      </c>
      <c r="D603" s="153" t="s">
        <v>62</v>
      </c>
      <c r="E603" s="135">
        <v>0</v>
      </c>
      <c r="F603" s="135">
        <v>0</v>
      </c>
      <c r="G603" s="135">
        <f t="shared" si="21"/>
        <v>0</v>
      </c>
      <c r="H603" s="135">
        <f t="shared" si="22"/>
        <v>0</v>
      </c>
      <c r="I603" s="135">
        <f t="shared" si="23"/>
        <v>0</v>
      </c>
    </row>
    <row r="604" spans="1:9" ht="12.75">
      <c r="A604" s="100"/>
      <c r="B604" s="60"/>
      <c r="C604" s="29"/>
      <c r="D604" s="153"/>
      <c r="E604" s="135">
        <v>0</v>
      </c>
      <c r="F604" s="135">
        <v>0</v>
      </c>
      <c r="G604" s="135">
        <f t="shared" si="21"/>
        <v>0</v>
      </c>
      <c r="H604" s="135">
        <f t="shared" si="22"/>
        <v>0</v>
      </c>
      <c r="I604" s="135">
        <f t="shared" si="23"/>
        <v>0</v>
      </c>
    </row>
    <row r="605" spans="1:9" ht="114.75">
      <c r="A605" s="97" t="s">
        <v>233</v>
      </c>
      <c r="B605" s="60" t="s">
        <v>303</v>
      </c>
      <c r="C605" s="33"/>
      <c r="D605" s="153"/>
      <c r="E605" s="135">
        <v>0</v>
      </c>
      <c r="F605" s="135">
        <v>0</v>
      </c>
      <c r="G605" s="135">
        <f t="shared" si="21"/>
        <v>0</v>
      </c>
      <c r="H605" s="135">
        <f t="shared" si="22"/>
        <v>0</v>
      </c>
      <c r="I605" s="135">
        <f t="shared" si="23"/>
        <v>0</v>
      </c>
    </row>
    <row r="606" spans="1:9" ht="12.75">
      <c r="A606" s="100" t="s">
        <v>248</v>
      </c>
      <c r="B606" s="60" t="s">
        <v>304</v>
      </c>
      <c r="C606" s="29">
        <v>485.874</v>
      </c>
      <c r="D606" s="153" t="s">
        <v>62</v>
      </c>
      <c r="E606" s="135">
        <v>0</v>
      </c>
      <c r="F606" s="135">
        <v>0</v>
      </c>
      <c r="G606" s="135">
        <f t="shared" si="21"/>
        <v>0</v>
      </c>
      <c r="H606" s="135">
        <f t="shared" si="22"/>
        <v>0</v>
      </c>
      <c r="I606" s="135">
        <f t="shared" si="23"/>
        <v>0</v>
      </c>
    </row>
    <row r="607" spans="1:9" ht="12.75">
      <c r="A607" s="100"/>
      <c r="B607" s="60"/>
      <c r="C607" s="41"/>
      <c r="D607" s="153"/>
      <c r="E607" s="135"/>
      <c r="F607" s="135"/>
      <c r="G607" s="135"/>
      <c r="H607" s="135"/>
      <c r="I607" s="135"/>
    </row>
    <row r="608" spans="1:9" ht="12.75">
      <c r="A608" s="100"/>
      <c r="B608" s="60"/>
      <c r="C608" s="44"/>
      <c r="D608" s="153"/>
      <c r="E608" s="135"/>
      <c r="F608" s="135"/>
      <c r="G608" s="135"/>
      <c r="H608" s="135"/>
      <c r="I608" s="135"/>
    </row>
    <row r="609" spans="1:9" ht="12.75">
      <c r="A609" s="100"/>
      <c r="B609" s="60"/>
      <c r="C609" s="44"/>
      <c r="D609" s="153"/>
      <c r="E609" s="135"/>
      <c r="F609" s="135"/>
      <c r="G609" s="135"/>
      <c r="H609" s="135"/>
      <c r="I609" s="135"/>
    </row>
    <row r="610" spans="1:9" ht="12.75">
      <c r="A610" s="100"/>
      <c r="B610" s="60"/>
      <c r="C610" s="44"/>
      <c r="D610" s="153"/>
      <c r="E610" s="135"/>
      <c r="F610" s="135"/>
      <c r="G610" s="135"/>
      <c r="H610" s="135"/>
      <c r="I610" s="135"/>
    </row>
    <row r="611" spans="1:9" ht="12.75">
      <c r="A611" s="100"/>
      <c r="B611" s="60"/>
      <c r="C611" s="44"/>
      <c r="D611" s="153"/>
      <c r="E611" s="135"/>
      <c r="F611" s="135"/>
      <c r="G611" s="135"/>
      <c r="H611" s="135"/>
      <c r="I611" s="135"/>
    </row>
    <row r="612" spans="1:9" ht="12.75">
      <c r="A612" s="100"/>
      <c r="B612" s="60"/>
      <c r="C612" s="44"/>
      <c r="D612" s="153"/>
      <c r="E612" s="135"/>
      <c r="F612" s="135"/>
      <c r="G612" s="135"/>
      <c r="H612" s="135"/>
      <c r="I612" s="135"/>
    </row>
    <row r="613" spans="1:9" ht="12.75">
      <c r="A613" s="100"/>
      <c r="B613" s="60"/>
      <c r="C613" s="44"/>
      <c r="D613" s="153"/>
      <c r="E613" s="135"/>
      <c r="F613" s="135"/>
      <c r="G613" s="135"/>
      <c r="H613" s="135"/>
      <c r="I613" s="135"/>
    </row>
    <row r="614" spans="1:9" ht="12.75">
      <c r="A614" s="100"/>
      <c r="B614" s="60"/>
      <c r="C614" s="44"/>
      <c r="D614" s="153"/>
      <c r="E614" s="135"/>
      <c r="F614" s="135"/>
      <c r="G614" s="135"/>
      <c r="H614" s="135"/>
      <c r="I614" s="135"/>
    </row>
    <row r="615" spans="1:9" ht="12.75">
      <c r="A615" s="100"/>
      <c r="B615" s="60"/>
      <c r="C615" s="44"/>
      <c r="D615" s="153"/>
      <c r="E615" s="135"/>
      <c r="F615" s="135"/>
      <c r="G615" s="135"/>
      <c r="H615" s="135"/>
      <c r="I615" s="135"/>
    </row>
    <row r="616" spans="1:9" ht="12.75">
      <c r="A616" s="100"/>
      <c r="B616" s="60"/>
      <c r="C616" s="44"/>
      <c r="D616" s="153"/>
      <c r="E616" s="135"/>
      <c r="F616" s="135"/>
      <c r="G616" s="135"/>
      <c r="H616" s="135"/>
      <c r="I616" s="135"/>
    </row>
    <row r="617" spans="1:9" ht="12.75">
      <c r="A617" s="100"/>
      <c r="B617" s="60"/>
      <c r="C617" s="44"/>
      <c r="D617" s="153"/>
      <c r="E617" s="135"/>
      <c r="F617" s="135"/>
      <c r="G617" s="135"/>
      <c r="H617" s="135"/>
      <c r="I617" s="135"/>
    </row>
    <row r="618" spans="1:9" ht="12.75">
      <c r="A618" s="100"/>
      <c r="B618" s="60"/>
      <c r="C618" s="44"/>
      <c r="D618" s="153"/>
      <c r="E618" s="135"/>
      <c r="F618" s="135"/>
      <c r="G618" s="135"/>
      <c r="H618" s="135"/>
      <c r="I618" s="135"/>
    </row>
    <row r="619" spans="1:9" ht="12.75">
      <c r="A619" s="100"/>
      <c r="B619" s="60"/>
      <c r="C619" s="44"/>
      <c r="D619" s="153"/>
      <c r="E619" s="135"/>
      <c r="F619" s="135"/>
      <c r="G619" s="135"/>
      <c r="H619" s="135"/>
      <c r="I619" s="135"/>
    </row>
    <row r="620" spans="1:9" ht="12.75">
      <c r="A620" s="100"/>
      <c r="B620" s="60"/>
      <c r="C620" s="44"/>
      <c r="D620" s="153"/>
      <c r="E620" s="135"/>
      <c r="F620" s="135"/>
      <c r="G620" s="135"/>
      <c r="H620" s="135"/>
      <c r="I620" s="135"/>
    </row>
    <row r="621" spans="1:9" ht="12.75">
      <c r="A621" s="100"/>
      <c r="B621" s="60"/>
      <c r="C621" s="44"/>
      <c r="D621" s="153"/>
      <c r="E621" s="135"/>
      <c r="F621" s="135"/>
      <c r="G621" s="135"/>
      <c r="H621" s="135"/>
      <c r="I621" s="135"/>
    </row>
    <row r="622" spans="1:9" ht="12.75">
      <c r="A622" s="100"/>
      <c r="B622" s="60"/>
      <c r="C622" s="44"/>
      <c r="D622" s="153"/>
      <c r="E622" s="135"/>
      <c r="F622" s="135"/>
      <c r="G622" s="135"/>
      <c r="H622" s="135"/>
      <c r="I622" s="135"/>
    </row>
    <row r="623" spans="1:9" ht="12.75">
      <c r="A623" s="100"/>
      <c r="B623" s="60"/>
      <c r="C623" s="44"/>
      <c r="D623" s="153"/>
      <c r="E623" s="135"/>
      <c r="F623" s="135"/>
      <c r="G623" s="135"/>
      <c r="H623" s="135"/>
      <c r="I623" s="135"/>
    </row>
    <row r="624" spans="1:9" ht="12.75">
      <c r="A624" s="100"/>
      <c r="B624" s="60"/>
      <c r="C624" s="44"/>
      <c r="D624" s="153"/>
      <c r="E624" s="135"/>
      <c r="F624" s="135"/>
      <c r="G624" s="135"/>
      <c r="H624" s="135"/>
      <c r="I624" s="135"/>
    </row>
    <row r="625" spans="1:9" ht="12.75">
      <c r="A625" s="100"/>
      <c r="B625" s="60"/>
      <c r="C625" s="44"/>
      <c r="D625" s="153"/>
      <c r="E625" s="135"/>
      <c r="F625" s="135"/>
      <c r="G625" s="135"/>
      <c r="H625" s="135"/>
      <c r="I625" s="135"/>
    </row>
    <row r="626" spans="1:9" ht="12.75">
      <c r="A626" s="100"/>
      <c r="B626" s="60"/>
      <c r="C626" s="44"/>
      <c r="D626" s="153"/>
      <c r="E626" s="135"/>
      <c r="F626" s="135"/>
      <c r="G626" s="135"/>
      <c r="H626" s="135"/>
      <c r="I626" s="135"/>
    </row>
    <row r="627" spans="1:9" ht="12.75">
      <c r="A627" s="100"/>
      <c r="B627" s="60"/>
      <c r="C627" s="44"/>
      <c r="D627" s="153"/>
      <c r="E627" s="135"/>
      <c r="F627" s="135"/>
      <c r="G627" s="135"/>
      <c r="H627" s="135"/>
      <c r="I627" s="135"/>
    </row>
    <row r="628" spans="1:9" ht="12.75">
      <c r="A628" s="100"/>
      <c r="B628" s="60"/>
      <c r="C628" s="44"/>
      <c r="D628" s="153"/>
      <c r="E628" s="135"/>
      <c r="F628" s="135"/>
      <c r="G628" s="135"/>
      <c r="H628" s="135"/>
      <c r="I628" s="135"/>
    </row>
    <row r="629" spans="1:9" ht="12.75">
      <c r="A629" s="100"/>
      <c r="B629" s="60"/>
      <c r="C629" s="44"/>
      <c r="D629" s="153"/>
      <c r="E629" s="135"/>
      <c r="F629" s="135"/>
      <c r="G629" s="135"/>
      <c r="H629" s="135"/>
      <c r="I629" s="135"/>
    </row>
    <row r="630" spans="1:9" ht="12.75">
      <c r="A630" s="100"/>
      <c r="B630" s="60"/>
      <c r="C630" s="44"/>
      <c r="D630" s="153"/>
      <c r="E630" s="135"/>
      <c r="F630" s="135"/>
      <c r="G630" s="135"/>
      <c r="H630" s="135"/>
      <c r="I630" s="135"/>
    </row>
    <row r="631" spans="1:9" ht="12.75">
      <c r="A631" s="100"/>
      <c r="B631" s="60"/>
      <c r="C631" s="44"/>
      <c r="D631" s="153"/>
      <c r="E631" s="135"/>
      <c r="F631" s="135"/>
      <c r="G631" s="135"/>
      <c r="H631" s="135"/>
      <c r="I631" s="135"/>
    </row>
    <row r="632" spans="1:9" ht="12.75">
      <c r="A632" s="100"/>
      <c r="B632" s="60"/>
      <c r="C632" s="44"/>
      <c r="D632" s="153"/>
      <c r="E632" s="135"/>
      <c r="F632" s="135"/>
      <c r="G632" s="135"/>
      <c r="H632" s="135"/>
      <c r="I632" s="135"/>
    </row>
    <row r="633" spans="1:9" ht="12.75">
      <c r="A633" s="100"/>
      <c r="B633" s="60"/>
      <c r="C633" s="44"/>
      <c r="D633" s="153"/>
      <c r="E633" s="135"/>
      <c r="F633" s="135"/>
      <c r="G633" s="135"/>
      <c r="H633" s="135"/>
      <c r="I633" s="135"/>
    </row>
    <row r="634" spans="1:9" ht="12.75">
      <c r="A634" s="100"/>
      <c r="B634" s="60"/>
      <c r="C634" s="44"/>
      <c r="D634" s="153"/>
      <c r="E634" s="135"/>
      <c r="F634" s="135"/>
      <c r="G634" s="135"/>
      <c r="H634" s="135"/>
      <c r="I634" s="135"/>
    </row>
    <row r="635" spans="1:9" ht="12.75">
      <c r="A635" s="100"/>
      <c r="B635" s="60"/>
      <c r="C635" s="44"/>
      <c r="D635" s="153"/>
      <c r="E635" s="135"/>
      <c r="F635" s="135"/>
      <c r="G635" s="135"/>
      <c r="H635" s="135"/>
      <c r="I635" s="135"/>
    </row>
    <row r="636" spans="1:9" ht="13.5" thickBot="1">
      <c r="A636" s="257" t="s">
        <v>141</v>
      </c>
      <c r="B636" s="257"/>
      <c r="C636" s="257"/>
      <c r="D636" s="257"/>
      <c r="E636" s="126"/>
      <c r="F636" s="126"/>
      <c r="G636" s="126"/>
      <c r="H636" s="126"/>
      <c r="I636" s="127">
        <f>SUM(I564:I635)</f>
        <v>0</v>
      </c>
    </row>
    <row r="637" spans="1:9" ht="13.5" thickTop="1">
      <c r="A637" s="258" t="s">
        <v>28</v>
      </c>
      <c r="B637" s="258"/>
      <c r="C637" s="258"/>
      <c r="D637" s="258"/>
      <c r="E637" s="128"/>
      <c r="F637" s="128"/>
      <c r="G637" s="128"/>
      <c r="H637" s="128"/>
      <c r="I637" s="128"/>
    </row>
    <row r="638" spans="1:9" ht="12.75">
      <c r="A638" s="101"/>
      <c r="B638" s="102"/>
      <c r="C638" s="46"/>
      <c r="D638" s="170"/>
      <c r="E638" s="86"/>
      <c r="F638" s="86"/>
      <c r="G638" s="86"/>
      <c r="H638" s="86"/>
      <c r="I638" s="86"/>
    </row>
    <row r="639" spans="1:9" ht="12.75">
      <c r="A639" s="90"/>
      <c r="B639" s="91" t="s">
        <v>142</v>
      </c>
      <c r="C639" s="44"/>
      <c r="D639" s="85"/>
      <c r="E639" s="85"/>
      <c r="F639" s="85"/>
      <c r="G639" s="85"/>
      <c r="H639" s="85"/>
      <c r="I639" s="85"/>
    </row>
    <row r="640" spans="1:9" ht="12.75">
      <c r="A640" s="90"/>
      <c r="B640" s="91" t="s">
        <v>143</v>
      </c>
      <c r="C640" s="44"/>
      <c r="D640" s="85"/>
      <c r="E640" s="85"/>
      <c r="F640" s="85"/>
      <c r="G640" s="85"/>
      <c r="H640" s="85"/>
      <c r="I640" s="85"/>
    </row>
    <row r="641" spans="1:9" ht="12.75">
      <c r="A641" s="90"/>
      <c r="B641" s="91"/>
      <c r="C641" s="44"/>
      <c r="D641" s="85"/>
      <c r="E641" s="85"/>
      <c r="F641" s="85"/>
      <c r="G641" s="85"/>
      <c r="H641" s="85"/>
      <c r="I641" s="85"/>
    </row>
    <row r="642" spans="1:9" ht="12.75">
      <c r="A642" s="97">
        <v>5.1</v>
      </c>
      <c r="B642" s="96" t="s">
        <v>111</v>
      </c>
      <c r="C642" s="44"/>
      <c r="D642" s="59"/>
      <c r="E642" s="59"/>
      <c r="F642" s="59"/>
      <c r="G642" s="59"/>
      <c r="H642" s="59"/>
      <c r="I642" s="59"/>
    </row>
    <row r="643" spans="1:9" ht="76.5">
      <c r="A643" s="103"/>
      <c r="B643" s="60" t="s">
        <v>144</v>
      </c>
      <c r="C643" s="44"/>
      <c r="D643" s="85"/>
      <c r="E643" s="85"/>
      <c r="F643" s="85"/>
      <c r="G643" s="85"/>
      <c r="H643" s="85"/>
      <c r="I643" s="85"/>
    </row>
    <row r="644" spans="1:9" ht="12.75">
      <c r="A644" s="90"/>
      <c r="B644" s="60"/>
      <c r="C644" s="44"/>
      <c r="D644" s="59"/>
      <c r="E644" s="59"/>
      <c r="F644" s="59"/>
      <c r="G644" s="59"/>
      <c r="H644" s="59"/>
      <c r="I644" s="59"/>
    </row>
    <row r="645" spans="1:9" ht="12.75">
      <c r="A645" s="97" t="s">
        <v>145</v>
      </c>
      <c r="B645" s="84" t="s">
        <v>146</v>
      </c>
      <c r="C645" s="44"/>
      <c r="D645" s="59"/>
      <c r="E645" s="59"/>
      <c r="F645" s="59"/>
      <c r="G645" s="59"/>
      <c r="H645" s="59"/>
      <c r="I645" s="59"/>
    </row>
    <row r="646" spans="1:9" ht="76.5">
      <c r="A646" s="97" t="s">
        <v>137</v>
      </c>
      <c r="B646" s="60" t="s">
        <v>305</v>
      </c>
      <c r="C646" s="59"/>
      <c r="D646" s="59"/>
      <c r="E646" s="59"/>
      <c r="F646" s="59"/>
      <c r="G646" s="59"/>
      <c r="H646" s="59"/>
      <c r="I646" s="59"/>
    </row>
    <row r="647" spans="1:9" ht="12.75">
      <c r="A647" s="100" t="s">
        <v>248</v>
      </c>
      <c r="B647" s="60" t="s">
        <v>228</v>
      </c>
      <c r="C647" s="59">
        <v>546.8</v>
      </c>
      <c r="D647" s="153" t="s">
        <v>62</v>
      </c>
      <c r="E647" s="135">
        <v>0</v>
      </c>
      <c r="F647" s="135">
        <v>0</v>
      </c>
      <c r="G647" s="135">
        <f>C647*E647</f>
        <v>0</v>
      </c>
      <c r="H647" s="135">
        <f>C647*F647</f>
        <v>0</v>
      </c>
      <c r="I647" s="135">
        <f>G647+H647</f>
        <v>0</v>
      </c>
    </row>
    <row r="648" spans="1:9" ht="12.75">
      <c r="A648" s="100" t="s">
        <v>249</v>
      </c>
      <c r="B648" s="60" t="s">
        <v>78</v>
      </c>
      <c r="C648" s="59">
        <v>455</v>
      </c>
      <c r="D648" s="153" t="s">
        <v>62</v>
      </c>
      <c r="E648" s="135">
        <v>0</v>
      </c>
      <c r="F648" s="135">
        <v>0</v>
      </c>
      <c r="G648" s="135">
        <f>C648*E648</f>
        <v>0</v>
      </c>
      <c r="H648" s="135">
        <f>C648*F648</f>
        <v>0</v>
      </c>
      <c r="I648" s="135">
        <f>G648+H648</f>
        <v>0</v>
      </c>
    </row>
    <row r="649" spans="1:9" ht="12.75">
      <c r="A649" s="100"/>
      <c r="B649" s="60"/>
      <c r="C649" s="59">
        <v>0</v>
      </c>
      <c r="D649" s="153"/>
      <c r="E649" s="135">
        <v>0</v>
      </c>
      <c r="F649" s="135">
        <v>0</v>
      </c>
      <c r="G649" s="135">
        <f>C649*E649</f>
        <v>0</v>
      </c>
      <c r="H649" s="135">
        <f>C649*F649</f>
        <v>0</v>
      </c>
      <c r="I649" s="135">
        <f>G649+H649</f>
        <v>0</v>
      </c>
    </row>
    <row r="650" spans="1:9" ht="76.5">
      <c r="A650" s="97" t="s">
        <v>138</v>
      </c>
      <c r="B650" s="60" t="s">
        <v>306</v>
      </c>
      <c r="C650" s="59"/>
      <c r="D650" s="59"/>
      <c r="E650" s="135">
        <v>0</v>
      </c>
      <c r="F650" s="135">
        <v>0</v>
      </c>
      <c r="G650" s="135">
        <f>C650*E650</f>
        <v>0</v>
      </c>
      <c r="H650" s="135">
        <f>C650*F650</f>
        <v>0</v>
      </c>
      <c r="I650" s="135">
        <f>G650+H650</f>
        <v>0</v>
      </c>
    </row>
    <row r="651" spans="1:9" ht="12.75">
      <c r="A651" s="100" t="s">
        <v>248</v>
      </c>
      <c r="B651" s="60" t="s">
        <v>36</v>
      </c>
      <c r="C651" s="59">
        <v>107.13</v>
      </c>
      <c r="D651" s="153" t="s">
        <v>62</v>
      </c>
      <c r="E651" s="135">
        <v>0</v>
      </c>
      <c r="F651" s="135">
        <v>0</v>
      </c>
      <c r="G651" s="135">
        <f>C651*E651</f>
        <v>0</v>
      </c>
      <c r="H651" s="135">
        <f>C651*F651</f>
        <v>0</v>
      </c>
      <c r="I651" s="135">
        <f>G651+H651</f>
        <v>0</v>
      </c>
    </row>
    <row r="652" spans="1:9" ht="12.75">
      <c r="A652" s="100"/>
      <c r="B652" s="60"/>
      <c r="C652" s="44"/>
      <c r="D652" s="153"/>
      <c r="E652" s="135"/>
      <c r="F652" s="135"/>
      <c r="G652" s="135"/>
      <c r="H652" s="135"/>
      <c r="I652" s="135"/>
    </row>
    <row r="653" spans="1:9" ht="12.75">
      <c r="A653" s="70"/>
      <c r="B653" s="87"/>
      <c r="C653" s="41"/>
      <c r="D653" s="2"/>
      <c r="E653" s="135"/>
      <c r="F653" s="135"/>
      <c r="G653" s="135"/>
      <c r="H653" s="135"/>
      <c r="I653" s="135"/>
    </row>
    <row r="654" spans="1:9" ht="12.75">
      <c r="A654" s="70"/>
      <c r="B654" s="87"/>
      <c r="C654" s="41"/>
      <c r="D654" s="2"/>
      <c r="E654" s="135"/>
      <c r="F654" s="135"/>
      <c r="G654" s="135"/>
      <c r="H654" s="135"/>
      <c r="I654" s="135"/>
    </row>
    <row r="655" spans="1:9" ht="12.75">
      <c r="A655" s="70"/>
      <c r="B655" s="87"/>
      <c r="C655" s="41"/>
      <c r="D655" s="2"/>
      <c r="E655" s="135"/>
      <c r="F655" s="135"/>
      <c r="G655" s="135"/>
      <c r="H655" s="135"/>
      <c r="I655" s="135"/>
    </row>
    <row r="656" spans="1:9" ht="12.75">
      <c r="A656" s="70"/>
      <c r="B656" s="87"/>
      <c r="C656" s="41"/>
      <c r="D656" s="2"/>
      <c r="E656" s="135"/>
      <c r="F656" s="135"/>
      <c r="G656" s="135"/>
      <c r="H656" s="135"/>
      <c r="I656" s="135"/>
    </row>
    <row r="657" spans="1:9" ht="12.75">
      <c r="A657" s="70"/>
      <c r="B657" s="87"/>
      <c r="C657" s="41"/>
      <c r="D657" s="2"/>
      <c r="E657" s="135"/>
      <c r="F657" s="135"/>
      <c r="G657" s="135"/>
      <c r="H657" s="135"/>
      <c r="I657" s="135"/>
    </row>
    <row r="658" spans="1:9" ht="12.75">
      <c r="A658" s="70"/>
      <c r="B658" s="87"/>
      <c r="C658" s="41"/>
      <c r="D658" s="2"/>
      <c r="E658" s="135"/>
      <c r="F658" s="135"/>
      <c r="G658" s="135"/>
      <c r="H658" s="135"/>
      <c r="I658" s="135"/>
    </row>
    <row r="659" spans="1:9" ht="12.75">
      <c r="A659" s="70"/>
      <c r="B659" s="87"/>
      <c r="C659" s="41"/>
      <c r="D659" s="2"/>
      <c r="E659" s="135"/>
      <c r="F659" s="135"/>
      <c r="G659" s="135"/>
      <c r="H659" s="135"/>
      <c r="I659" s="135"/>
    </row>
    <row r="660" spans="1:9" ht="12.75">
      <c r="A660" s="70"/>
      <c r="B660" s="87"/>
      <c r="C660" s="41"/>
      <c r="D660" s="2"/>
      <c r="E660" s="135"/>
      <c r="F660" s="135"/>
      <c r="G660" s="135"/>
      <c r="H660" s="135"/>
      <c r="I660" s="135"/>
    </row>
    <row r="661" spans="1:9" ht="12.75">
      <c r="A661" s="70"/>
      <c r="B661" s="87"/>
      <c r="C661" s="41"/>
      <c r="D661" s="2"/>
      <c r="E661" s="135"/>
      <c r="F661" s="135"/>
      <c r="G661" s="135"/>
      <c r="H661" s="135"/>
      <c r="I661" s="135"/>
    </row>
    <row r="662" spans="1:9" ht="12.75">
      <c r="A662" s="70"/>
      <c r="B662" s="87"/>
      <c r="C662" s="41"/>
      <c r="D662" s="2"/>
      <c r="E662" s="135"/>
      <c r="F662" s="135"/>
      <c r="G662" s="135"/>
      <c r="H662" s="135"/>
      <c r="I662" s="135"/>
    </row>
    <row r="663" spans="1:9" ht="12.75">
      <c r="A663" s="70"/>
      <c r="B663" s="87"/>
      <c r="C663" s="41"/>
      <c r="D663" s="2"/>
      <c r="E663" s="135"/>
      <c r="F663" s="135"/>
      <c r="G663" s="135"/>
      <c r="H663" s="135"/>
      <c r="I663" s="135"/>
    </row>
    <row r="664" spans="1:9" ht="12.75">
      <c r="A664" s="70"/>
      <c r="B664" s="87"/>
      <c r="C664" s="41"/>
      <c r="D664" s="2"/>
      <c r="E664" s="135"/>
      <c r="F664" s="135"/>
      <c r="G664" s="135"/>
      <c r="H664" s="135"/>
      <c r="I664" s="135"/>
    </row>
    <row r="665" spans="1:9" ht="12.75">
      <c r="A665" s="70"/>
      <c r="B665" s="87"/>
      <c r="C665" s="41"/>
      <c r="D665" s="2"/>
      <c r="E665" s="135"/>
      <c r="F665" s="135"/>
      <c r="G665" s="135"/>
      <c r="H665" s="135"/>
      <c r="I665" s="135"/>
    </row>
    <row r="666" spans="1:9" ht="12.75">
      <c r="A666" s="70"/>
      <c r="B666" s="87"/>
      <c r="C666" s="41"/>
      <c r="D666" s="2"/>
      <c r="E666" s="135"/>
      <c r="F666" s="135"/>
      <c r="G666" s="135"/>
      <c r="H666" s="135"/>
      <c r="I666" s="135"/>
    </row>
    <row r="667" spans="1:9" ht="12.75">
      <c r="A667" s="70"/>
      <c r="B667" s="87"/>
      <c r="C667" s="41"/>
      <c r="D667" s="2"/>
      <c r="E667" s="135"/>
      <c r="F667" s="135"/>
      <c r="G667" s="135"/>
      <c r="H667" s="135"/>
      <c r="I667" s="135"/>
    </row>
    <row r="668" spans="1:9" ht="12.75">
      <c r="A668" s="70"/>
      <c r="B668" s="87"/>
      <c r="C668" s="41"/>
      <c r="D668" s="2"/>
      <c r="E668" s="135"/>
      <c r="F668" s="135"/>
      <c r="G668" s="135"/>
      <c r="H668" s="135"/>
      <c r="I668" s="135"/>
    </row>
    <row r="669" spans="1:9" ht="12.75">
      <c r="A669" s="70"/>
      <c r="B669" s="87"/>
      <c r="C669" s="41"/>
      <c r="D669" s="2"/>
      <c r="E669" s="135"/>
      <c r="F669" s="135"/>
      <c r="G669" s="135"/>
      <c r="H669" s="135"/>
      <c r="I669" s="135"/>
    </row>
    <row r="670" spans="1:9" ht="12.75">
      <c r="A670" s="70"/>
      <c r="B670" s="87"/>
      <c r="C670" s="41"/>
      <c r="D670" s="2"/>
      <c r="E670" s="135"/>
      <c r="F670" s="135"/>
      <c r="G670" s="135"/>
      <c r="H670" s="135"/>
      <c r="I670" s="135"/>
    </row>
    <row r="671" spans="1:9" ht="12.75">
      <c r="A671" s="70"/>
      <c r="B671" s="87"/>
      <c r="C671" s="41"/>
      <c r="D671" s="2"/>
      <c r="E671" s="135"/>
      <c r="F671" s="135"/>
      <c r="G671" s="135"/>
      <c r="H671" s="135"/>
      <c r="I671" s="135"/>
    </row>
    <row r="672" spans="1:9" ht="12.75">
      <c r="A672" s="70"/>
      <c r="B672" s="87"/>
      <c r="C672" s="41"/>
      <c r="D672" s="2"/>
      <c r="E672" s="135"/>
      <c r="F672" s="135"/>
      <c r="G672" s="135"/>
      <c r="H672" s="135"/>
      <c r="I672" s="135"/>
    </row>
    <row r="673" spans="1:9" ht="12.75">
      <c r="A673" s="70"/>
      <c r="B673" s="87"/>
      <c r="C673" s="41"/>
      <c r="D673" s="2"/>
      <c r="E673" s="135"/>
      <c r="F673" s="135"/>
      <c r="G673" s="135"/>
      <c r="H673" s="135"/>
      <c r="I673" s="135"/>
    </row>
    <row r="674" spans="1:9" ht="12.75">
      <c r="A674" s="70"/>
      <c r="B674" s="87"/>
      <c r="C674" s="41"/>
      <c r="D674" s="2"/>
      <c r="E674" s="135"/>
      <c r="F674" s="135"/>
      <c r="G674" s="135"/>
      <c r="H674" s="135"/>
      <c r="I674" s="135"/>
    </row>
    <row r="675" spans="1:9" ht="12.75">
      <c r="A675" s="70"/>
      <c r="B675" s="87"/>
      <c r="C675" s="41"/>
      <c r="D675" s="2"/>
      <c r="E675" s="135"/>
      <c r="F675" s="135"/>
      <c r="G675" s="135"/>
      <c r="H675" s="135"/>
      <c r="I675" s="135"/>
    </row>
    <row r="676" spans="1:9" ht="12.75">
      <c r="A676" s="70"/>
      <c r="B676" s="87"/>
      <c r="C676" s="41"/>
      <c r="D676" s="2"/>
      <c r="E676" s="135"/>
      <c r="F676" s="135"/>
      <c r="G676" s="135"/>
      <c r="H676" s="135"/>
      <c r="I676" s="135"/>
    </row>
    <row r="677" spans="1:9" ht="12.75">
      <c r="A677" s="70"/>
      <c r="B677" s="87"/>
      <c r="C677" s="41"/>
      <c r="D677" s="2"/>
      <c r="E677" s="135"/>
      <c r="F677" s="135"/>
      <c r="G677" s="135"/>
      <c r="H677" s="135"/>
      <c r="I677" s="135"/>
    </row>
    <row r="678" spans="1:9" ht="12.75">
      <c r="A678" s="70"/>
      <c r="B678" s="87"/>
      <c r="C678" s="41"/>
      <c r="D678" s="2"/>
      <c r="E678" s="135"/>
      <c r="F678" s="135"/>
      <c r="G678" s="135"/>
      <c r="H678" s="135"/>
      <c r="I678" s="135"/>
    </row>
    <row r="679" spans="1:9" ht="12.75">
      <c r="A679" s="70"/>
      <c r="B679" s="87"/>
      <c r="C679" s="41"/>
      <c r="D679" s="2"/>
      <c r="E679" s="135"/>
      <c r="F679" s="135"/>
      <c r="G679" s="135"/>
      <c r="H679" s="135"/>
      <c r="I679" s="135"/>
    </row>
    <row r="680" spans="1:9" ht="12.75">
      <c r="A680" s="70"/>
      <c r="B680" s="87"/>
      <c r="C680" s="41"/>
      <c r="D680" s="2"/>
      <c r="E680" s="135"/>
      <c r="F680" s="135"/>
      <c r="G680" s="135"/>
      <c r="H680" s="135"/>
      <c r="I680" s="135"/>
    </row>
    <row r="681" spans="1:9" ht="12.75">
      <c r="A681" s="70"/>
      <c r="B681" s="87"/>
      <c r="C681" s="41"/>
      <c r="D681" s="2"/>
      <c r="E681" s="135"/>
      <c r="F681" s="135"/>
      <c r="G681" s="135"/>
      <c r="H681" s="135"/>
      <c r="I681" s="135"/>
    </row>
    <row r="682" spans="1:9" ht="12.75">
      <c r="A682" s="70"/>
      <c r="B682" s="87"/>
      <c r="C682" s="41"/>
      <c r="D682" s="2"/>
      <c r="E682" s="135"/>
      <c r="F682" s="135"/>
      <c r="G682" s="135"/>
      <c r="H682" s="135"/>
      <c r="I682" s="135"/>
    </row>
    <row r="683" spans="1:9" ht="12.75">
      <c r="A683" s="70"/>
      <c r="B683" s="87"/>
      <c r="C683" s="41"/>
      <c r="D683" s="2"/>
      <c r="E683" s="135"/>
      <c r="F683" s="135"/>
      <c r="G683" s="135"/>
      <c r="H683" s="135"/>
      <c r="I683" s="135"/>
    </row>
    <row r="684" spans="1:9" ht="12.75">
      <c r="A684" s="70"/>
      <c r="B684" s="87"/>
      <c r="C684" s="41"/>
      <c r="D684" s="2"/>
      <c r="E684" s="135"/>
      <c r="F684" s="135"/>
      <c r="G684" s="135"/>
      <c r="H684" s="135"/>
      <c r="I684" s="135"/>
    </row>
    <row r="685" spans="1:9" ht="12.75">
      <c r="A685" s="70"/>
      <c r="B685" s="87"/>
      <c r="C685" s="41"/>
      <c r="D685" s="2"/>
      <c r="E685" s="135"/>
      <c r="F685" s="135"/>
      <c r="G685" s="135"/>
      <c r="H685" s="135"/>
      <c r="I685" s="135"/>
    </row>
    <row r="686" spans="1:9" ht="12.75">
      <c r="A686" s="70"/>
      <c r="B686" s="87"/>
      <c r="C686" s="41"/>
      <c r="D686" s="2"/>
      <c r="E686" s="135"/>
      <c r="F686" s="135"/>
      <c r="G686" s="135"/>
      <c r="H686" s="135"/>
      <c r="I686" s="135"/>
    </row>
    <row r="687" spans="1:9" ht="12.75">
      <c r="A687" s="70"/>
      <c r="B687" s="87"/>
      <c r="C687" s="41"/>
      <c r="D687" s="2"/>
      <c r="E687" s="135"/>
      <c r="F687" s="135"/>
      <c r="G687" s="135"/>
      <c r="H687" s="135"/>
      <c r="I687" s="135"/>
    </row>
    <row r="688" spans="1:9" ht="12.75">
      <c r="A688" s="70"/>
      <c r="B688" s="87"/>
      <c r="C688" s="41"/>
      <c r="D688" s="2"/>
      <c r="E688" s="135"/>
      <c r="F688" s="135"/>
      <c r="G688" s="135"/>
      <c r="H688" s="135"/>
      <c r="I688" s="135"/>
    </row>
    <row r="689" spans="1:9" ht="12.75">
      <c r="A689" s="70"/>
      <c r="B689" s="87"/>
      <c r="C689" s="41"/>
      <c r="D689" s="2"/>
      <c r="E689" s="135"/>
      <c r="F689" s="135"/>
      <c r="G689" s="135"/>
      <c r="H689" s="135"/>
      <c r="I689" s="135"/>
    </row>
    <row r="690" spans="1:9" ht="12.75">
      <c r="A690" s="70"/>
      <c r="B690" s="87"/>
      <c r="C690" s="41"/>
      <c r="D690" s="2"/>
      <c r="E690" s="135"/>
      <c r="F690" s="135"/>
      <c r="G690" s="135"/>
      <c r="H690" s="135"/>
      <c r="I690" s="135"/>
    </row>
    <row r="691" spans="1:9" ht="12.75">
      <c r="A691" s="70"/>
      <c r="B691" s="87"/>
      <c r="C691" s="41"/>
      <c r="D691" s="2"/>
      <c r="E691" s="29"/>
      <c r="F691" s="29"/>
      <c r="G691" s="29"/>
      <c r="H691" s="29"/>
      <c r="I691" s="29"/>
    </row>
    <row r="692" spans="1:9" ht="12.75">
      <c r="A692" s="70"/>
      <c r="B692" s="87"/>
      <c r="C692" s="41"/>
      <c r="D692" s="2"/>
      <c r="E692" s="29"/>
      <c r="F692" s="29"/>
      <c r="G692" s="29"/>
      <c r="H692" s="29"/>
      <c r="I692" s="29"/>
    </row>
    <row r="693" spans="1:9" ht="13.5" thickBot="1">
      <c r="A693" s="257" t="s">
        <v>147</v>
      </c>
      <c r="B693" s="257"/>
      <c r="C693" s="257"/>
      <c r="D693" s="257"/>
      <c r="E693" s="126"/>
      <c r="F693" s="126"/>
      <c r="G693" s="126"/>
      <c r="H693" s="126"/>
      <c r="I693" s="127">
        <f>SUM(I643:I692)</f>
        <v>0</v>
      </c>
    </row>
    <row r="694" spans="1:9" ht="13.5" thickTop="1">
      <c r="A694" s="258" t="s">
        <v>28</v>
      </c>
      <c r="B694" s="258"/>
      <c r="C694" s="258"/>
      <c r="D694" s="258"/>
      <c r="E694" s="128"/>
      <c r="F694" s="128"/>
      <c r="G694" s="128"/>
      <c r="H694" s="128"/>
      <c r="I694" s="128"/>
    </row>
    <row r="695" spans="1:9" ht="12.75">
      <c r="A695" s="104"/>
      <c r="B695" s="105"/>
      <c r="C695" s="47"/>
      <c r="D695" s="106"/>
      <c r="E695" s="129"/>
      <c r="F695" s="129"/>
      <c r="G695" s="129"/>
      <c r="H695" s="129"/>
      <c r="I695" s="129"/>
    </row>
    <row r="696" spans="1:9" ht="12.75">
      <c r="A696" s="90"/>
      <c r="B696" s="107" t="s">
        <v>148</v>
      </c>
      <c r="C696" s="44"/>
      <c r="D696" s="2"/>
      <c r="E696" s="29"/>
      <c r="F696" s="29"/>
      <c r="G696" s="29"/>
      <c r="H696" s="29"/>
      <c r="I696" s="29"/>
    </row>
    <row r="697" spans="1:9" ht="12.75">
      <c r="A697" s="90"/>
      <c r="B697" s="91" t="s">
        <v>149</v>
      </c>
      <c r="C697" s="44"/>
      <c r="D697" s="2"/>
      <c r="E697" s="29"/>
      <c r="F697" s="29"/>
      <c r="G697" s="29"/>
      <c r="H697" s="29"/>
      <c r="I697" s="29"/>
    </row>
    <row r="698" spans="1:9" ht="12.75">
      <c r="A698" s="97">
        <v>6.1</v>
      </c>
      <c r="B698" s="96" t="s">
        <v>111</v>
      </c>
      <c r="C698" s="44"/>
      <c r="D698" s="2"/>
      <c r="E698" s="29"/>
      <c r="F698" s="29"/>
      <c r="G698" s="29"/>
      <c r="H698" s="29"/>
      <c r="I698" s="29"/>
    </row>
    <row r="699" spans="1:9" ht="63.75">
      <c r="A699" s="97"/>
      <c r="B699" s="60" t="s">
        <v>150</v>
      </c>
      <c r="C699" s="44"/>
      <c r="D699" s="2"/>
      <c r="E699" s="29"/>
      <c r="F699" s="29"/>
      <c r="G699" s="29"/>
      <c r="H699" s="29"/>
      <c r="I699" s="29"/>
    </row>
    <row r="700" spans="1:9" ht="38.25">
      <c r="A700" s="97"/>
      <c r="B700" s="60" t="s">
        <v>151</v>
      </c>
      <c r="C700" s="44"/>
      <c r="D700" s="2"/>
      <c r="E700" s="29"/>
      <c r="F700" s="29"/>
      <c r="G700" s="29"/>
      <c r="H700" s="29"/>
      <c r="I700" s="29"/>
    </row>
    <row r="701" spans="1:9" ht="38.25">
      <c r="A701" s="97"/>
      <c r="B701" s="60" t="s">
        <v>152</v>
      </c>
      <c r="C701" s="44"/>
      <c r="D701" s="2"/>
      <c r="E701" s="29"/>
      <c r="F701" s="29"/>
      <c r="G701" s="29"/>
      <c r="H701" s="29"/>
      <c r="I701" s="29"/>
    </row>
    <row r="702" spans="1:9" ht="51">
      <c r="A702" s="97"/>
      <c r="B702" s="60" t="s">
        <v>153</v>
      </c>
      <c r="C702" s="44"/>
      <c r="D702" s="2"/>
      <c r="E702" s="29"/>
      <c r="F702" s="29"/>
      <c r="G702" s="29"/>
      <c r="H702" s="29"/>
      <c r="I702" s="29"/>
    </row>
    <row r="703" spans="1:9" ht="25.5">
      <c r="A703" s="97"/>
      <c r="B703" s="60" t="s">
        <v>154</v>
      </c>
      <c r="C703" s="44"/>
      <c r="D703" s="2"/>
      <c r="E703" s="29"/>
      <c r="F703" s="29"/>
      <c r="G703" s="29"/>
      <c r="H703" s="29"/>
      <c r="I703" s="29"/>
    </row>
    <row r="704" spans="1:9" ht="38.25">
      <c r="A704" s="97"/>
      <c r="B704" s="60" t="s">
        <v>155</v>
      </c>
      <c r="C704" s="44"/>
      <c r="D704" s="2"/>
      <c r="E704" s="29"/>
      <c r="F704" s="29"/>
      <c r="G704" s="29"/>
      <c r="H704" s="29"/>
      <c r="I704" s="29"/>
    </row>
    <row r="705" spans="1:9" ht="12.75">
      <c r="A705" s="97"/>
      <c r="B705" s="94"/>
      <c r="C705" s="44"/>
      <c r="D705" s="2"/>
      <c r="E705" s="29"/>
      <c r="F705" s="29"/>
      <c r="G705" s="29"/>
      <c r="H705" s="29"/>
      <c r="I705" s="29"/>
    </row>
    <row r="706" spans="1:9" ht="12.75">
      <c r="A706" s="97">
        <v>6.2</v>
      </c>
      <c r="B706" s="96" t="s">
        <v>156</v>
      </c>
      <c r="C706" s="44"/>
      <c r="D706" s="2"/>
      <c r="E706" s="29"/>
      <c r="F706" s="29"/>
      <c r="G706" s="29"/>
      <c r="H706" s="29"/>
      <c r="I706" s="29"/>
    </row>
    <row r="707" spans="1:9" ht="38.25">
      <c r="A707" s="90" t="s">
        <v>157</v>
      </c>
      <c r="B707" s="189" t="s">
        <v>398</v>
      </c>
      <c r="C707" s="44"/>
      <c r="D707" s="2"/>
      <c r="E707" s="29"/>
      <c r="F707" s="29"/>
      <c r="G707" s="29"/>
      <c r="H707" s="29"/>
      <c r="I707" s="29"/>
    </row>
    <row r="708" spans="1:9" ht="12.75">
      <c r="A708" s="100" t="s">
        <v>248</v>
      </c>
      <c r="B708" s="60" t="s">
        <v>228</v>
      </c>
      <c r="C708" s="59">
        <v>552.97</v>
      </c>
      <c r="D708" s="153" t="s">
        <v>62</v>
      </c>
      <c r="E708" s="133">
        <v>0</v>
      </c>
      <c r="F708" s="133">
        <v>0</v>
      </c>
      <c r="G708" s="135">
        <f>C708*E708</f>
        <v>0</v>
      </c>
      <c r="H708" s="135">
        <f>C708*F708</f>
        <v>0</v>
      </c>
      <c r="I708" s="135">
        <f>G708+H708</f>
        <v>0</v>
      </c>
    </row>
    <row r="709" spans="1:9" ht="12.75">
      <c r="A709" s="100" t="s">
        <v>249</v>
      </c>
      <c r="B709" s="60" t="s">
        <v>78</v>
      </c>
      <c r="C709" s="59">
        <v>490.31</v>
      </c>
      <c r="D709" s="153" t="s">
        <v>62</v>
      </c>
      <c r="E709" s="133">
        <v>0</v>
      </c>
      <c r="F709" s="133">
        <v>0</v>
      </c>
      <c r="G709" s="135">
        <f aca="true" t="shared" si="24" ref="G709:G722">C709*E709</f>
        <v>0</v>
      </c>
      <c r="H709" s="135">
        <f aca="true" t="shared" si="25" ref="H709:H722">C709*F709</f>
        <v>0</v>
      </c>
      <c r="I709" s="135">
        <f aca="true" t="shared" si="26" ref="I709:I722">G709+H709</f>
        <v>0</v>
      </c>
    </row>
    <row r="710" spans="1:9" ht="12.75">
      <c r="A710" s="90"/>
      <c r="B710" s="60"/>
      <c r="C710" s="59"/>
      <c r="D710" s="153"/>
      <c r="E710" s="133">
        <v>0</v>
      </c>
      <c r="F710" s="133">
        <v>0</v>
      </c>
      <c r="G710" s="135">
        <f t="shared" si="24"/>
        <v>0</v>
      </c>
      <c r="H710" s="135">
        <f t="shared" si="25"/>
        <v>0</v>
      </c>
      <c r="I710" s="135">
        <f t="shared" si="26"/>
        <v>0</v>
      </c>
    </row>
    <row r="711" spans="1:9" ht="51">
      <c r="A711" s="90" t="s">
        <v>158</v>
      </c>
      <c r="B711" s="87" t="s">
        <v>307</v>
      </c>
      <c r="C711" s="59"/>
      <c r="D711" s="2"/>
      <c r="E711" s="133">
        <v>0</v>
      </c>
      <c r="F711" s="133">
        <v>0</v>
      </c>
      <c r="G711" s="135">
        <f t="shared" si="24"/>
        <v>0</v>
      </c>
      <c r="H711" s="135">
        <f t="shared" si="25"/>
        <v>0</v>
      </c>
      <c r="I711" s="135">
        <f t="shared" si="26"/>
        <v>0</v>
      </c>
    </row>
    <row r="712" spans="1:9" ht="12.75">
      <c r="A712" s="100" t="s">
        <v>248</v>
      </c>
      <c r="B712" s="60" t="s">
        <v>228</v>
      </c>
      <c r="C712" s="59">
        <v>32.91</v>
      </c>
      <c r="D712" s="153" t="s">
        <v>62</v>
      </c>
      <c r="E712" s="133">
        <v>0</v>
      </c>
      <c r="F712" s="133">
        <v>0</v>
      </c>
      <c r="G712" s="135">
        <f t="shared" si="24"/>
        <v>0</v>
      </c>
      <c r="H712" s="135">
        <f t="shared" si="25"/>
        <v>0</v>
      </c>
      <c r="I712" s="135">
        <f t="shared" si="26"/>
        <v>0</v>
      </c>
    </row>
    <row r="713" spans="1:9" ht="12.75">
      <c r="A713" s="100" t="s">
        <v>249</v>
      </c>
      <c r="B713" s="60" t="s">
        <v>78</v>
      </c>
      <c r="C713" s="59">
        <v>32.91</v>
      </c>
      <c r="D713" s="153" t="s">
        <v>62</v>
      </c>
      <c r="E713" s="133">
        <v>0</v>
      </c>
      <c r="F713" s="133">
        <v>0</v>
      </c>
      <c r="G713" s="135">
        <f t="shared" si="24"/>
        <v>0</v>
      </c>
      <c r="H713" s="135">
        <f t="shared" si="25"/>
        <v>0</v>
      </c>
      <c r="I713" s="135">
        <f t="shared" si="26"/>
        <v>0</v>
      </c>
    </row>
    <row r="714" spans="1:9" ht="12.75">
      <c r="A714" s="90"/>
      <c r="B714" s="94"/>
      <c r="C714" s="59"/>
      <c r="D714" s="2"/>
      <c r="E714" s="133">
        <v>0</v>
      </c>
      <c r="F714" s="133">
        <v>0</v>
      </c>
      <c r="G714" s="135">
        <f t="shared" si="24"/>
        <v>0</v>
      </c>
      <c r="H714" s="135">
        <f t="shared" si="25"/>
        <v>0</v>
      </c>
      <c r="I714" s="135">
        <f t="shared" si="26"/>
        <v>0</v>
      </c>
    </row>
    <row r="715" spans="1:9" ht="25.5">
      <c r="A715" s="90" t="s">
        <v>159</v>
      </c>
      <c r="B715" s="60" t="s">
        <v>308</v>
      </c>
      <c r="C715" s="59"/>
      <c r="D715" s="2"/>
      <c r="E715" s="133">
        <v>0</v>
      </c>
      <c r="F715" s="133">
        <v>0</v>
      </c>
      <c r="G715" s="135">
        <f t="shared" si="24"/>
        <v>0</v>
      </c>
      <c r="H715" s="135">
        <f t="shared" si="25"/>
        <v>0</v>
      </c>
      <c r="I715" s="135">
        <f t="shared" si="26"/>
        <v>0</v>
      </c>
    </row>
    <row r="716" spans="1:9" ht="12.75">
      <c r="A716" s="100" t="s">
        <v>248</v>
      </c>
      <c r="B716" s="60" t="s">
        <v>229</v>
      </c>
      <c r="C716" s="59">
        <v>17.02</v>
      </c>
      <c r="D716" s="153" t="s">
        <v>62</v>
      </c>
      <c r="E716" s="133">
        <v>0</v>
      </c>
      <c r="F716" s="133">
        <v>0</v>
      </c>
      <c r="G716" s="135">
        <f t="shared" si="24"/>
        <v>0</v>
      </c>
      <c r="H716" s="135">
        <f t="shared" si="25"/>
        <v>0</v>
      </c>
      <c r="I716" s="135">
        <f t="shared" si="26"/>
        <v>0</v>
      </c>
    </row>
    <row r="717" spans="1:9" ht="12.75">
      <c r="A717" s="100" t="s">
        <v>249</v>
      </c>
      <c r="B717" s="60" t="s">
        <v>230</v>
      </c>
      <c r="C717" s="59">
        <v>26.9</v>
      </c>
      <c r="D717" s="153" t="s">
        <v>62</v>
      </c>
      <c r="E717" s="133">
        <v>0</v>
      </c>
      <c r="F717" s="133">
        <v>0</v>
      </c>
      <c r="G717" s="135">
        <f t="shared" si="24"/>
        <v>0</v>
      </c>
      <c r="H717" s="135">
        <f t="shared" si="25"/>
        <v>0</v>
      </c>
      <c r="I717" s="135">
        <f t="shared" si="26"/>
        <v>0</v>
      </c>
    </row>
    <row r="718" spans="1:9" ht="12.75">
      <c r="A718" s="100"/>
      <c r="B718" s="60"/>
      <c r="C718" s="44"/>
      <c r="D718" s="153"/>
      <c r="E718" s="133">
        <v>0</v>
      </c>
      <c r="F718" s="133">
        <v>0</v>
      </c>
      <c r="G718" s="135">
        <f t="shared" si="24"/>
        <v>0</v>
      </c>
      <c r="H718" s="135">
        <f t="shared" si="25"/>
        <v>0</v>
      </c>
      <c r="I718" s="135">
        <f t="shared" si="26"/>
        <v>0</v>
      </c>
    </row>
    <row r="719" spans="1:9" ht="12.75">
      <c r="A719" s="97">
        <v>6.3</v>
      </c>
      <c r="B719" s="96" t="s">
        <v>160</v>
      </c>
      <c r="C719" s="44"/>
      <c r="D719" s="2"/>
      <c r="E719" s="133">
        <v>0</v>
      </c>
      <c r="F719" s="133">
        <v>0</v>
      </c>
      <c r="G719" s="135">
        <f t="shared" si="24"/>
        <v>0</v>
      </c>
      <c r="H719" s="135">
        <f t="shared" si="25"/>
        <v>0</v>
      </c>
      <c r="I719" s="135">
        <f t="shared" si="26"/>
        <v>0</v>
      </c>
    </row>
    <row r="720" spans="1:9" ht="38.25">
      <c r="A720" s="97" t="s">
        <v>161</v>
      </c>
      <c r="B720" s="60" t="s">
        <v>309</v>
      </c>
      <c r="C720" s="59"/>
      <c r="D720" s="2"/>
      <c r="E720" s="133">
        <v>0</v>
      </c>
      <c r="F720" s="133">
        <v>0</v>
      </c>
      <c r="G720" s="135">
        <f t="shared" si="24"/>
        <v>0</v>
      </c>
      <c r="H720" s="135">
        <f t="shared" si="25"/>
        <v>0</v>
      </c>
      <c r="I720" s="135">
        <f t="shared" si="26"/>
        <v>0</v>
      </c>
    </row>
    <row r="721" spans="1:9" ht="12.75">
      <c r="A721" s="100" t="s">
        <v>248</v>
      </c>
      <c r="B721" s="60" t="s">
        <v>228</v>
      </c>
      <c r="C721" s="59">
        <v>174.09</v>
      </c>
      <c r="D721" s="153" t="s">
        <v>62</v>
      </c>
      <c r="E721" s="133">
        <v>0</v>
      </c>
      <c r="F721" s="133">
        <v>0</v>
      </c>
      <c r="G721" s="135">
        <f t="shared" si="24"/>
        <v>0</v>
      </c>
      <c r="H721" s="135">
        <f t="shared" si="25"/>
        <v>0</v>
      </c>
      <c r="I721" s="135">
        <f t="shared" si="26"/>
        <v>0</v>
      </c>
    </row>
    <row r="722" spans="1:9" ht="12.75">
      <c r="A722" s="100" t="s">
        <v>249</v>
      </c>
      <c r="B722" s="60" t="s">
        <v>78</v>
      </c>
      <c r="C722" s="59">
        <v>145.85</v>
      </c>
      <c r="D722" s="153" t="s">
        <v>62</v>
      </c>
      <c r="E722" s="133">
        <v>0</v>
      </c>
      <c r="F722" s="133">
        <v>0</v>
      </c>
      <c r="G722" s="135">
        <f t="shared" si="24"/>
        <v>0</v>
      </c>
      <c r="H722" s="135">
        <f t="shared" si="25"/>
        <v>0</v>
      </c>
      <c r="I722" s="135">
        <f t="shared" si="26"/>
        <v>0</v>
      </c>
    </row>
    <row r="723" spans="1:9" ht="12.75">
      <c r="A723" s="100"/>
      <c r="B723" s="60"/>
      <c r="C723" s="44"/>
      <c r="D723" s="153"/>
      <c r="E723" s="133"/>
      <c r="F723" s="133"/>
      <c r="G723" s="135"/>
      <c r="H723" s="135"/>
      <c r="I723" s="135"/>
    </row>
    <row r="724" spans="1:9" ht="12.75">
      <c r="A724" s="90"/>
      <c r="B724" s="60"/>
      <c r="C724" s="44"/>
      <c r="D724" s="2"/>
      <c r="E724" s="133"/>
      <c r="F724" s="133"/>
      <c r="G724" s="135"/>
      <c r="H724" s="135"/>
      <c r="I724" s="135"/>
    </row>
    <row r="725" spans="1:9" ht="12.75">
      <c r="A725" s="97"/>
      <c r="B725" s="60"/>
      <c r="C725" s="44"/>
      <c r="D725" s="2"/>
      <c r="E725" s="133"/>
      <c r="F725" s="133"/>
      <c r="G725" s="135"/>
      <c r="H725" s="135"/>
      <c r="I725" s="135"/>
    </row>
    <row r="726" spans="1:9" ht="12.75">
      <c r="A726" s="100"/>
      <c r="B726" s="60"/>
      <c r="C726" s="44"/>
      <c r="D726" s="153"/>
      <c r="E726" s="133"/>
      <c r="F726" s="133"/>
      <c r="G726" s="135"/>
      <c r="H726" s="135"/>
      <c r="I726" s="135"/>
    </row>
    <row r="727" spans="1:9" ht="12.75">
      <c r="A727" s="100"/>
      <c r="B727" s="60"/>
      <c r="C727" s="119"/>
      <c r="D727" s="153"/>
      <c r="E727" s="133"/>
      <c r="F727" s="133"/>
      <c r="G727" s="135"/>
      <c r="H727" s="135"/>
      <c r="I727" s="135"/>
    </row>
    <row r="728" spans="1:9" ht="12.75">
      <c r="A728" s="100"/>
      <c r="B728" s="60"/>
      <c r="C728" s="119"/>
      <c r="D728" s="153"/>
      <c r="E728" s="133"/>
      <c r="F728" s="133"/>
      <c r="G728" s="135"/>
      <c r="H728" s="135"/>
      <c r="I728" s="135"/>
    </row>
    <row r="729" spans="1:9" ht="12.75">
      <c r="A729" s="100"/>
      <c r="B729" s="60"/>
      <c r="C729" s="119"/>
      <c r="D729" s="153"/>
      <c r="E729" s="133"/>
      <c r="F729" s="133"/>
      <c r="G729" s="135"/>
      <c r="H729" s="135"/>
      <c r="I729" s="135"/>
    </row>
    <row r="730" spans="1:9" ht="12.75">
      <c r="A730" s="100"/>
      <c r="B730" s="60"/>
      <c r="C730" s="119"/>
      <c r="D730" s="153"/>
      <c r="E730" s="133"/>
      <c r="F730" s="133"/>
      <c r="G730" s="135"/>
      <c r="H730" s="135"/>
      <c r="I730" s="135"/>
    </row>
    <row r="731" spans="1:9" ht="12.75">
      <c r="A731" s="100"/>
      <c r="B731" s="60"/>
      <c r="C731" s="119"/>
      <c r="D731" s="153"/>
      <c r="E731" s="133"/>
      <c r="F731" s="133"/>
      <c r="G731" s="135"/>
      <c r="H731" s="135"/>
      <c r="I731" s="135"/>
    </row>
    <row r="732" spans="1:9" ht="12.75">
      <c r="A732" s="100"/>
      <c r="B732" s="60"/>
      <c r="C732" s="44"/>
      <c r="D732" s="153"/>
      <c r="E732" s="133"/>
      <c r="F732" s="133"/>
      <c r="G732" s="135"/>
      <c r="H732" s="135"/>
      <c r="I732" s="135"/>
    </row>
    <row r="733" spans="1:9" ht="12.75">
      <c r="A733" s="100"/>
      <c r="B733" s="60"/>
      <c r="C733" s="119"/>
      <c r="D733" s="153"/>
      <c r="E733" s="133"/>
      <c r="F733" s="133"/>
      <c r="G733" s="135"/>
      <c r="H733" s="135"/>
      <c r="I733" s="135"/>
    </row>
    <row r="734" spans="1:9" ht="12.75">
      <c r="A734" s="97"/>
      <c r="B734" s="60"/>
      <c r="C734" s="44"/>
      <c r="D734" s="2"/>
      <c r="E734" s="133"/>
      <c r="F734" s="133"/>
      <c r="G734" s="135"/>
      <c r="H734" s="135"/>
      <c r="I734" s="135"/>
    </row>
    <row r="735" spans="1:9" ht="12.75">
      <c r="A735" s="100"/>
      <c r="B735" s="60"/>
      <c r="C735" s="44"/>
      <c r="D735" s="153"/>
      <c r="E735" s="133"/>
      <c r="F735" s="133"/>
      <c r="G735" s="135"/>
      <c r="H735" s="135"/>
      <c r="I735" s="135"/>
    </row>
    <row r="736" spans="1:9" ht="12.75">
      <c r="A736" s="100"/>
      <c r="B736" s="60"/>
      <c r="C736" s="119"/>
      <c r="D736" s="153"/>
      <c r="E736" s="133"/>
      <c r="F736" s="133"/>
      <c r="G736" s="135"/>
      <c r="H736" s="135"/>
      <c r="I736" s="135"/>
    </row>
    <row r="737" spans="1:9" ht="12.75">
      <c r="A737" s="100"/>
      <c r="B737" s="60"/>
      <c r="C737" s="119"/>
      <c r="D737" s="153"/>
      <c r="E737" s="135"/>
      <c r="F737" s="135"/>
      <c r="G737" s="135"/>
      <c r="H737" s="135"/>
      <c r="I737" s="135"/>
    </row>
    <row r="738" spans="1:9" ht="12.75">
      <c r="A738" s="100"/>
      <c r="B738" s="60"/>
      <c r="C738" s="119"/>
      <c r="D738" s="153"/>
      <c r="E738" s="135"/>
      <c r="F738" s="135"/>
      <c r="G738" s="135"/>
      <c r="H738" s="135"/>
      <c r="I738" s="135"/>
    </row>
    <row r="739" spans="1:9" ht="12.75">
      <c r="A739" s="100"/>
      <c r="B739" s="60"/>
      <c r="C739" s="119"/>
      <c r="D739" s="153"/>
      <c r="E739" s="135"/>
      <c r="F739" s="135"/>
      <c r="G739" s="135"/>
      <c r="H739" s="135"/>
      <c r="I739" s="135"/>
    </row>
    <row r="740" spans="1:9" ht="12.75">
      <c r="A740" s="100"/>
      <c r="B740" s="60"/>
      <c r="C740" s="119"/>
      <c r="D740" s="153"/>
      <c r="E740" s="135"/>
      <c r="F740" s="135"/>
      <c r="G740" s="135"/>
      <c r="H740" s="135"/>
      <c r="I740" s="135"/>
    </row>
    <row r="741" spans="1:9" ht="12.75">
      <c r="A741" s="100"/>
      <c r="B741" s="60"/>
      <c r="C741" s="119"/>
      <c r="D741" s="153"/>
      <c r="E741" s="135"/>
      <c r="F741" s="135"/>
      <c r="G741" s="135"/>
      <c r="H741" s="135"/>
      <c r="I741" s="135"/>
    </row>
    <row r="742" spans="1:9" ht="12.75">
      <c r="A742" s="100"/>
      <c r="B742" s="60"/>
      <c r="C742" s="119"/>
      <c r="D742" s="153"/>
      <c r="E742" s="135"/>
      <c r="F742" s="135"/>
      <c r="G742" s="135"/>
      <c r="H742" s="135"/>
      <c r="I742" s="135"/>
    </row>
    <row r="743" spans="1:9" ht="13.5" thickBot="1">
      <c r="A743" s="257" t="s">
        <v>162</v>
      </c>
      <c r="B743" s="257"/>
      <c r="C743" s="257"/>
      <c r="D743" s="257"/>
      <c r="E743" s="144"/>
      <c r="F743" s="144"/>
      <c r="G743" s="144"/>
      <c r="H743" s="144"/>
      <c r="I743" s="127">
        <f>SUM(I704:I742)</f>
        <v>0</v>
      </c>
    </row>
    <row r="744" spans="1:9" ht="13.5" thickTop="1">
      <c r="A744" s="258" t="s">
        <v>28</v>
      </c>
      <c r="B744" s="258"/>
      <c r="C744" s="258"/>
      <c r="D744" s="258"/>
      <c r="E744" s="145"/>
      <c r="F744" s="145"/>
      <c r="G744" s="145"/>
      <c r="H744" s="145"/>
      <c r="I744" s="128"/>
    </row>
    <row r="745" spans="1:9" ht="12.75">
      <c r="A745" s="106"/>
      <c r="B745" s="106"/>
      <c r="C745" s="55"/>
      <c r="D745" s="106"/>
      <c r="E745" s="135"/>
      <c r="F745" s="135"/>
      <c r="G745" s="135"/>
      <c r="H745" s="135"/>
      <c r="I745" s="135"/>
    </row>
    <row r="746" spans="1:9" ht="12.75">
      <c r="A746" s="90"/>
      <c r="B746" s="107" t="s">
        <v>163</v>
      </c>
      <c r="C746" s="48"/>
      <c r="D746" s="2"/>
      <c r="E746" s="135"/>
      <c r="F746" s="135"/>
      <c r="G746" s="135"/>
      <c r="H746" s="135"/>
      <c r="I746" s="135"/>
    </row>
    <row r="747" spans="1:9" ht="12.75">
      <c r="A747" s="90"/>
      <c r="B747" s="91" t="s">
        <v>164</v>
      </c>
      <c r="C747" s="48"/>
      <c r="D747" s="2"/>
      <c r="E747" s="135"/>
      <c r="F747" s="135"/>
      <c r="G747" s="135"/>
      <c r="H747" s="135"/>
      <c r="I747" s="135"/>
    </row>
    <row r="748" spans="1:9" ht="12.75">
      <c r="A748" s="97">
        <v>7.1</v>
      </c>
      <c r="B748" s="96" t="s">
        <v>164</v>
      </c>
      <c r="C748" s="44"/>
      <c r="D748" s="2"/>
      <c r="E748" s="135"/>
      <c r="F748" s="135"/>
      <c r="G748" s="135"/>
      <c r="H748" s="135"/>
      <c r="I748" s="135"/>
    </row>
    <row r="749" spans="1:9" ht="89.25">
      <c r="A749" s="90"/>
      <c r="B749" s="60" t="s">
        <v>165</v>
      </c>
      <c r="C749" s="44"/>
      <c r="D749" s="2"/>
      <c r="E749" s="135"/>
      <c r="F749" s="135"/>
      <c r="G749" s="135"/>
      <c r="H749" s="135"/>
      <c r="I749" s="135"/>
    </row>
    <row r="750" spans="1:9" ht="25.5">
      <c r="A750" s="90"/>
      <c r="B750" s="60" t="s">
        <v>166</v>
      </c>
      <c r="C750" s="44"/>
      <c r="D750" s="2"/>
      <c r="E750" s="135"/>
      <c r="F750" s="135"/>
      <c r="G750" s="135"/>
      <c r="H750" s="135"/>
      <c r="I750" s="135"/>
    </row>
    <row r="751" spans="1:9" ht="38.25">
      <c r="A751" s="90"/>
      <c r="B751" s="60" t="s">
        <v>311</v>
      </c>
      <c r="C751" s="44"/>
      <c r="D751" s="2"/>
      <c r="E751" s="135"/>
      <c r="F751" s="135"/>
      <c r="G751" s="135"/>
      <c r="H751" s="135"/>
      <c r="I751" s="135"/>
    </row>
    <row r="752" spans="1:9" ht="63.75">
      <c r="A752" s="90"/>
      <c r="B752" s="60" t="s">
        <v>167</v>
      </c>
      <c r="C752" s="44"/>
      <c r="D752" s="2"/>
      <c r="E752" s="135"/>
      <c r="F752" s="135"/>
      <c r="G752" s="135"/>
      <c r="H752" s="135"/>
      <c r="I752" s="135"/>
    </row>
    <row r="753" spans="1:9" ht="25.5">
      <c r="A753" s="90"/>
      <c r="B753" s="60" t="s">
        <v>168</v>
      </c>
      <c r="C753" s="44"/>
      <c r="D753" s="2"/>
      <c r="E753" s="135"/>
      <c r="F753" s="135"/>
      <c r="G753" s="135"/>
      <c r="H753" s="135"/>
      <c r="I753" s="135"/>
    </row>
    <row r="754" spans="1:9" ht="12.75">
      <c r="A754" s="90"/>
      <c r="B754" s="60"/>
      <c r="C754" s="44"/>
      <c r="D754" s="2"/>
      <c r="E754" s="135"/>
      <c r="F754" s="135"/>
      <c r="G754" s="135"/>
      <c r="H754" s="135"/>
      <c r="I754" s="135"/>
    </row>
    <row r="755" spans="1:9" ht="12.75">
      <c r="A755" s="97" t="s">
        <v>169</v>
      </c>
      <c r="B755" s="99" t="s">
        <v>241</v>
      </c>
      <c r="C755" s="44"/>
      <c r="D755" s="2"/>
      <c r="E755" s="135"/>
      <c r="F755" s="135"/>
      <c r="G755" s="135"/>
      <c r="H755" s="135"/>
      <c r="I755" s="135"/>
    </row>
    <row r="756" spans="1:9" ht="38.25">
      <c r="A756" s="97" t="s">
        <v>137</v>
      </c>
      <c r="B756" s="60" t="s">
        <v>310</v>
      </c>
      <c r="C756" s="44"/>
      <c r="D756" s="2"/>
      <c r="E756" s="135"/>
      <c r="F756" s="135"/>
      <c r="G756" s="135"/>
      <c r="H756" s="135"/>
      <c r="I756" s="135"/>
    </row>
    <row r="757" spans="1:9" ht="12.75">
      <c r="A757" s="100" t="s">
        <v>248</v>
      </c>
      <c r="B757" s="60" t="s">
        <v>265</v>
      </c>
      <c r="C757" s="59">
        <f>289.63*1.15</f>
        <v>333.07449999999994</v>
      </c>
      <c r="D757" s="153" t="s">
        <v>62</v>
      </c>
      <c r="E757" s="178">
        <v>0</v>
      </c>
      <c r="F757" s="178">
        <v>0</v>
      </c>
      <c r="G757" s="135">
        <f>C757*E757</f>
        <v>0</v>
      </c>
      <c r="H757" s="135">
        <f>C757*F757</f>
        <v>0</v>
      </c>
      <c r="I757" s="135">
        <f>G757+H757</f>
        <v>0</v>
      </c>
    </row>
    <row r="758" spans="1:9" ht="12.75">
      <c r="A758" s="100" t="s">
        <v>249</v>
      </c>
      <c r="B758" s="60" t="s">
        <v>78</v>
      </c>
      <c r="C758" s="59">
        <f>235.73*1.15</f>
        <v>271.0895</v>
      </c>
      <c r="D758" s="153" t="s">
        <v>62</v>
      </c>
      <c r="E758" s="178">
        <v>0</v>
      </c>
      <c r="F758" s="178">
        <v>0</v>
      </c>
      <c r="G758" s="135">
        <f aca="true" t="shared" si="27" ref="G758:G772">C758*E758</f>
        <v>0</v>
      </c>
      <c r="H758" s="135">
        <f aca="true" t="shared" si="28" ref="H758:H772">C758*F758</f>
        <v>0</v>
      </c>
      <c r="I758" s="135">
        <f aca="true" t="shared" si="29" ref="I758:I772">G758+H758</f>
        <v>0</v>
      </c>
    </row>
    <row r="759" spans="1:9" ht="12.75">
      <c r="A759" s="100" t="s">
        <v>250</v>
      </c>
      <c r="B759" s="60" t="s">
        <v>36</v>
      </c>
      <c r="C759" s="59">
        <f>1.15*318.48</f>
        <v>366.252</v>
      </c>
      <c r="D759" s="153" t="s">
        <v>62</v>
      </c>
      <c r="E759" s="178">
        <v>0</v>
      </c>
      <c r="F759" s="178">
        <v>0</v>
      </c>
      <c r="G759" s="135">
        <f t="shared" si="27"/>
        <v>0</v>
      </c>
      <c r="H759" s="135">
        <f t="shared" si="28"/>
        <v>0</v>
      </c>
      <c r="I759" s="135">
        <f t="shared" si="29"/>
        <v>0</v>
      </c>
    </row>
    <row r="760" spans="1:9" ht="12.75">
      <c r="A760" s="100"/>
      <c r="B760" s="60"/>
      <c r="C760" s="44"/>
      <c r="D760" s="153"/>
      <c r="E760" s="178">
        <v>0</v>
      </c>
      <c r="F760" s="178">
        <v>0</v>
      </c>
      <c r="G760" s="135">
        <f t="shared" si="27"/>
        <v>0</v>
      </c>
      <c r="H760" s="135">
        <f t="shared" si="28"/>
        <v>0</v>
      </c>
      <c r="I760" s="135">
        <f t="shared" si="29"/>
        <v>0</v>
      </c>
    </row>
    <row r="761" spans="1:9" ht="38.25">
      <c r="A761" s="97" t="s">
        <v>138</v>
      </c>
      <c r="B761" s="60" t="s">
        <v>312</v>
      </c>
      <c r="C761" s="44"/>
      <c r="D761" s="2"/>
      <c r="E761" s="178">
        <v>0</v>
      </c>
      <c r="F761" s="178">
        <v>0</v>
      </c>
      <c r="G761" s="135">
        <f t="shared" si="27"/>
        <v>0</v>
      </c>
      <c r="H761" s="135">
        <f t="shared" si="28"/>
        <v>0</v>
      </c>
      <c r="I761" s="135">
        <f t="shared" si="29"/>
        <v>0</v>
      </c>
    </row>
    <row r="762" spans="1:9" ht="12.75">
      <c r="A762" s="100" t="s">
        <v>248</v>
      </c>
      <c r="B762" s="60" t="s">
        <v>228</v>
      </c>
      <c r="C762" s="59">
        <f>1017.25*1.15</f>
        <v>1169.8374999999999</v>
      </c>
      <c r="D762" s="153" t="s">
        <v>62</v>
      </c>
      <c r="E762" s="178">
        <v>0</v>
      </c>
      <c r="F762" s="178">
        <v>0</v>
      </c>
      <c r="G762" s="135">
        <f t="shared" si="27"/>
        <v>0</v>
      </c>
      <c r="H762" s="135">
        <f t="shared" si="28"/>
        <v>0</v>
      </c>
      <c r="I762" s="135">
        <f t="shared" si="29"/>
        <v>0</v>
      </c>
    </row>
    <row r="763" spans="1:9" ht="12.75">
      <c r="A763" s="100" t="s">
        <v>249</v>
      </c>
      <c r="B763" s="60" t="s">
        <v>78</v>
      </c>
      <c r="C763" s="59">
        <f>882.38*1.15</f>
        <v>1014.737</v>
      </c>
      <c r="D763" s="153" t="s">
        <v>62</v>
      </c>
      <c r="E763" s="178">
        <v>0</v>
      </c>
      <c r="F763" s="178">
        <v>0</v>
      </c>
      <c r="G763" s="135">
        <f t="shared" si="27"/>
        <v>0</v>
      </c>
      <c r="H763" s="135">
        <f t="shared" si="28"/>
        <v>0</v>
      </c>
      <c r="I763" s="135">
        <f t="shared" si="29"/>
        <v>0</v>
      </c>
    </row>
    <row r="764" spans="1:9" ht="12.75">
      <c r="A764" s="100" t="s">
        <v>250</v>
      </c>
      <c r="B764" s="60" t="s">
        <v>36</v>
      </c>
      <c r="C764" s="59">
        <f>41*1.1</f>
        <v>45.1</v>
      </c>
      <c r="D764" s="153" t="s">
        <v>62</v>
      </c>
      <c r="E764" s="178">
        <v>0</v>
      </c>
      <c r="F764" s="178">
        <v>0</v>
      </c>
      <c r="G764" s="135">
        <f t="shared" si="27"/>
        <v>0</v>
      </c>
      <c r="H764" s="135">
        <f t="shared" si="28"/>
        <v>0</v>
      </c>
      <c r="I764" s="135">
        <f t="shared" si="29"/>
        <v>0</v>
      </c>
    </row>
    <row r="765" spans="1:9" ht="12.75">
      <c r="A765" s="100"/>
      <c r="B765" s="60"/>
      <c r="C765" s="59"/>
      <c r="D765" s="153"/>
      <c r="E765" s="178">
        <v>0</v>
      </c>
      <c r="F765" s="178">
        <v>0</v>
      </c>
      <c r="G765" s="135">
        <f t="shared" si="27"/>
        <v>0</v>
      </c>
      <c r="H765" s="135">
        <f t="shared" si="28"/>
        <v>0</v>
      </c>
      <c r="I765" s="135">
        <f t="shared" si="29"/>
        <v>0</v>
      </c>
    </row>
    <row r="766" spans="1:9" ht="12.75">
      <c r="A766" s="108" t="s">
        <v>242</v>
      </c>
      <c r="B766" s="75" t="s">
        <v>170</v>
      </c>
      <c r="C766" s="44"/>
      <c r="D766" s="2"/>
      <c r="E766" s="178">
        <v>0</v>
      </c>
      <c r="F766" s="178">
        <v>0</v>
      </c>
      <c r="G766" s="135">
        <f t="shared" si="27"/>
        <v>0</v>
      </c>
      <c r="H766" s="135">
        <f t="shared" si="28"/>
        <v>0</v>
      </c>
      <c r="I766" s="135">
        <f t="shared" si="29"/>
        <v>0</v>
      </c>
    </row>
    <row r="767" spans="1:9" ht="51">
      <c r="A767" s="97" t="s">
        <v>137</v>
      </c>
      <c r="B767" s="60" t="s">
        <v>171</v>
      </c>
      <c r="C767" s="44"/>
      <c r="D767" s="2"/>
      <c r="E767" s="178">
        <v>0</v>
      </c>
      <c r="F767" s="178">
        <v>0</v>
      </c>
      <c r="G767" s="135">
        <f t="shared" si="27"/>
        <v>0</v>
      </c>
      <c r="H767" s="135">
        <f t="shared" si="28"/>
        <v>0</v>
      </c>
      <c r="I767" s="135">
        <f t="shared" si="29"/>
        <v>0</v>
      </c>
    </row>
    <row r="768" spans="1:9" ht="12.75">
      <c r="A768" s="90"/>
      <c r="B768" s="60" t="s">
        <v>172</v>
      </c>
      <c r="C768" s="44"/>
      <c r="D768" s="2"/>
      <c r="E768" s="178">
        <v>0</v>
      </c>
      <c r="F768" s="178">
        <v>0</v>
      </c>
      <c r="G768" s="135">
        <f t="shared" si="27"/>
        <v>0</v>
      </c>
      <c r="H768" s="135">
        <f t="shared" si="28"/>
        <v>0</v>
      </c>
      <c r="I768" s="135">
        <f t="shared" si="29"/>
        <v>0</v>
      </c>
    </row>
    <row r="769" spans="1:9" ht="12.75">
      <c r="A769" s="90"/>
      <c r="B769" s="60" t="s">
        <v>173</v>
      </c>
      <c r="C769" s="59"/>
      <c r="D769" s="2"/>
      <c r="E769" s="178">
        <v>0</v>
      </c>
      <c r="F769" s="178">
        <v>0</v>
      </c>
      <c r="G769" s="135">
        <f t="shared" si="27"/>
        <v>0</v>
      </c>
      <c r="H769" s="135">
        <f t="shared" si="28"/>
        <v>0</v>
      </c>
      <c r="I769" s="135">
        <f t="shared" si="29"/>
        <v>0</v>
      </c>
    </row>
    <row r="770" spans="1:9" ht="12.75">
      <c r="A770" s="100" t="s">
        <v>248</v>
      </c>
      <c r="B770" s="60" t="s">
        <v>228</v>
      </c>
      <c r="C770" s="59">
        <v>546.8</v>
      </c>
      <c r="D770" s="153" t="s">
        <v>62</v>
      </c>
      <c r="E770" s="178">
        <v>0</v>
      </c>
      <c r="F770" s="178">
        <v>0</v>
      </c>
      <c r="G770" s="135">
        <f t="shared" si="27"/>
        <v>0</v>
      </c>
      <c r="H770" s="135">
        <f t="shared" si="28"/>
        <v>0</v>
      </c>
      <c r="I770" s="135">
        <f t="shared" si="29"/>
        <v>0</v>
      </c>
    </row>
    <row r="771" spans="1:9" ht="12.75">
      <c r="A771" s="100" t="s">
        <v>249</v>
      </c>
      <c r="B771" s="60" t="s">
        <v>78</v>
      </c>
      <c r="C771" s="59">
        <v>455</v>
      </c>
      <c r="D771" s="153" t="s">
        <v>62</v>
      </c>
      <c r="E771" s="178">
        <v>0</v>
      </c>
      <c r="F771" s="178">
        <v>0</v>
      </c>
      <c r="G771" s="135">
        <f t="shared" si="27"/>
        <v>0</v>
      </c>
      <c r="H771" s="135">
        <f t="shared" si="28"/>
        <v>0</v>
      </c>
      <c r="I771" s="135">
        <f t="shared" si="29"/>
        <v>0</v>
      </c>
    </row>
    <row r="772" spans="1:9" ht="12.75">
      <c r="A772" s="100" t="s">
        <v>250</v>
      </c>
      <c r="B772" s="60" t="s">
        <v>36</v>
      </c>
      <c r="C772" s="59">
        <v>107.13</v>
      </c>
      <c r="D772" s="153" t="s">
        <v>62</v>
      </c>
      <c r="E772" s="178">
        <v>0</v>
      </c>
      <c r="F772" s="178">
        <v>0</v>
      </c>
      <c r="G772" s="135">
        <f t="shared" si="27"/>
        <v>0</v>
      </c>
      <c r="H772" s="135">
        <f t="shared" si="28"/>
        <v>0</v>
      </c>
      <c r="I772" s="135">
        <f t="shared" si="29"/>
        <v>0</v>
      </c>
    </row>
    <row r="773" spans="1:9" ht="12.75">
      <c r="A773" s="100"/>
      <c r="B773" s="60"/>
      <c r="C773" s="59"/>
      <c r="D773" s="153"/>
      <c r="E773" s="178"/>
      <c r="F773" s="178"/>
      <c r="G773" s="135"/>
      <c r="H773" s="135"/>
      <c r="I773" s="135"/>
    </row>
    <row r="774" spans="1:9" ht="12.75">
      <c r="A774" s="100"/>
      <c r="B774" s="60"/>
      <c r="C774" s="44"/>
      <c r="D774" s="153"/>
      <c r="E774" s="178"/>
      <c r="F774" s="178"/>
      <c r="G774" s="135"/>
      <c r="H774" s="135"/>
      <c r="I774" s="135"/>
    </row>
    <row r="775" spans="1:9" ht="12.75">
      <c r="A775" s="100"/>
      <c r="B775" s="60"/>
      <c r="C775" s="44"/>
      <c r="D775" s="153"/>
      <c r="E775" s="135"/>
      <c r="F775" s="135"/>
      <c r="G775" s="135"/>
      <c r="H775" s="135"/>
      <c r="I775" s="135"/>
    </row>
    <row r="776" spans="1:9" ht="12.75">
      <c r="A776" s="100"/>
      <c r="B776" s="60"/>
      <c r="C776" s="44"/>
      <c r="D776" s="153"/>
      <c r="E776" s="135"/>
      <c r="F776" s="135"/>
      <c r="G776" s="135"/>
      <c r="H776" s="135"/>
      <c r="I776" s="135"/>
    </row>
    <row r="777" spans="1:9" ht="12.75">
      <c r="A777" s="100"/>
      <c r="B777" s="60"/>
      <c r="C777" s="44"/>
      <c r="D777" s="153"/>
      <c r="E777" s="135"/>
      <c r="F777" s="135"/>
      <c r="G777" s="135"/>
      <c r="H777" s="135"/>
      <c r="I777" s="135"/>
    </row>
    <row r="778" spans="1:9" ht="12.75">
      <c r="A778" s="100"/>
      <c r="B778" s="60"/>
      <c r="C778" s="44"/>
      <c r="D778" s="153"/>
      <c r="E778" s="135"/>
      <c r="F778" s="135"/>
      <c r="G778" s="135"/>
      <c r="H778" s="135"/>
      <c r="I778" s="135"/>
    </row>
    <row r="779" spans="1:9" ht="12.75">
      <c r="A779" s="100"/>
      <c r="B779" s="60"/>
      <c r="C779" s="44"/>
      <c r="D779" s="153"/>
      <c r="E779" s="135"/>
      <c r="F779" s="135"/>
      <c r="G779" s="135"/>
      <c r="H779" s="135"/>
      <c r="I779" s="135"/>
    </row>
    <row r="780" spans="1:9" ht="12.75">
      <c r="A780" s="100"/>
      <c r="B780" s="60"/>
      <c r="C780" s="44"/>
      <c r="D780" s="153"/>
      <c r="E780" s="135"/>
      <c r="F780" s="135"/>
      <c r="G780" s="135"/>
      <c r="H780" s="135"/>
      <c r="I780" s="135"/>
    </row>
    <row r="781" spans="1:9" ht="12.75">
      <c r="A781" s="100"/>
      <c r="B781" s="60"/>
      <c r="C781" s="44"/>
      <c r="D781" s="153"/>
      <c r="E781" s="135"/>
      <c r="F781" s="135"/>
      <c r="G781" s="135"/>
      <c r="H781" s="135"/>
      <c r="I781" s="135"/>
    </row>
    <row r="782" spans="1:9" ht="12.75">
      <c r="A782" s="100"/>
      <c r="B782" s="60"/>
      <c r="C782" s="44"/>
      <c r="D782" s="153"/>
      <c r="E782" s="135"/>
      <c r="F782" s="135"/>
      <c r="G782" s="135"/>
      <c r="H782" s="135"/>
      <c r="I782" s="135"/>
    </row>
    <row r="783" spans="1:9" ht="12.75">
      <c r="A783" s="100"/>
      <c r="B783" s="60"/>
      <c r="C783" s="44"/>
      <c r="D783" s="153"/>
      <c r="E783" s="135"/>
      <c r="F783" s="135"/>
      <c r="G783" s="135"/>
      <c r="H783" s="135"/>
      <c r="I783" s="135"/>
    </row>
    <row r="784" spans="1:9" ht="12.75">
      <c r="A784" s="100"/>
      <c r="B784" s="60"/>
      <c r="C784" s="44"/>
      <c r="D784" s="153"/>
      <c r="E784" s="135"/>
      <c r="F784" s="135"/>
      <c r="G784" s="135"/>
      <c r="H784" s="135"/>
      <c r="I784" s="135"/>
    </row>
    <row r="785" spans="1:9" ht="12.75">
      <c r="A785" s="100"/>
      <c r="B785" s="60"/>
      <c r="C785" s="44"/>
      <c r="D785" s="153"/>
      <c r="E785" s="135"/>
      <c r="F785" s="135"/>
      <c r="G785" s="135"/>
      <c r="H785" s="135"/>
      <c r="I785" s="135"/>
    </row>
    <row r="786" spans="1:9" ht="12.75">
      <c r="A786" s="100"/>
      <c r="B786" s="60"/>
      <c r="C786" s="44"/>
      <c r="D786" s="153"/>
      <c r="E786" s="135"/>
      <c r="F786" s="135"/>
      <c r="G786" s="135"/>
      <c r="H786" s="135"/>
      <c r="I786" s="135"/>
    </row>
    <row r="787" spans="1:9" ht="12.75">
      <c r="A787" s="100"/>
      <c r="B787" s="60"/>
      <c r="C787" s="44"/>
      <c r="D787" s="153"/>
      <c r="E787" s="135"/>
      <c r="F787" s="135"/>
      <c r="G787" s="135"/>
      <c r="H787" s="135"/>
      <c r="I787" s="135"/>
    </row>
    <row r="788" spans="1:9" ht="12.75">
      <c r="A788" s="100"/>
      <c r="B788" s="60"/>
      <c r="C788" s="44"/>
      <c r="D788" s="153"/>
      <c r="E788" s="135"/>
      <c r="F788" s="135"/>
      <c r="G788" s="135"/>
      <c r="H788" s="135"/>
      <c r="I788" s="135"/>
    </row>
    <row r="789" spans="1:9" ht="12.75">
      <c r="A789" s="100"/>
      <c r="B789" s="60"/>
      <c r="C789" s="44"/>
      <c r="D789" s="153"/>
      <c r="E789" s="135"/>
      <c r="F789" s="135"/>
      <c r="G789" s="135"/>
      <c r="H789" s="135"/>
      <c r="I789" s="135"/>
    </row>
    <row r="790" spans="1:9" ht="12.75">
      <c r="A790" s="100"/>
      <c r="B790" s="60"/>
      <c r="C790" s="44"/>
      <c r="D790" s="153"/>
      <c r="E790" s="135"/>
      <c r="F790" s="135"/>
      <c r="G790" s="135"/>
      <c r="H790" s="135"/>
      <c r="I790" s="135"/>
    </row>
    <row r="791" spans="1:9" ht="12.75">
      <c r="A791" s="100"/>
      <c r="B791" s="60"/>
      <c r="C791" s="44"/>
      <c r="D791" s="153"/>
      <c r="E791" s="135"/>
      <c r="F791" s="135"/>
      <c r="G791" s="135"/>
      <c r="H791" s="135"/>
      <c r="I791" s="135"/>
    </row>
    <row r="792" spans="1:9" ht="12.75">
      <c r="A792" s="100"/>
      <c r="B792" s="60"/>
      <c r="C792" s="44"/>
      <c r="D792" s="153"/>
      <c r="E792" s="135"/>
      <c r="F792" s="135"/>
      <c r="G792" s="135"/>
      <c r="H792" s="135"/>
      <c r="I792" s="135"/>
    </row>
    <row r="793" spans="1:9" ht="13.5" thickBot="1">
      <c r="A793" s="257" t="s">
        <v>174</v>
      </c>
      <c r="B793" s="257"/>
      <c r="C793" s="257"/>
      <c r="D793" s="257"/>
      <c r="E793" s="144"/>
      <c r="F793" s="144"/>
      <c r="G793" s="144"/>
      <c r="H793" s="144"/>
      <c r="I793" s="127">
        <f>SUM(I756:I792)</f>
        <v>0</v>
      </c>
    </row>
    <row r="794" spans="1:9" ht="13.5" thickTop="1">
      <c r="A794" s="258" t="s">
        <v>28</v>
      </c>
      <c r="B794" s="258"/>
      <c r="C794" s="258"/>
      <c r="D794" s="258"/>
      <c r="E794" s="145"/>
      <c r="F794" s="145"/>
      <c r="G794" s="145"/>
      <c r="H794" s="145"/>
      <c r="I794" s="128"/>
    </row>
    <row r="795" spans="1:21" s="187" customFormat="1" ht="12.75">
      <c r="A795" s="184"/>
      <c r="B795" s="185"/>
      <c r="C795" s="220"/>
      <c r="D795" s="136"/>
      <c r="E795" s="186"/>
      <c r="F795" s="186"/>
      <c r="G795" s="186"/>
      <c r="H795" s="186"/>
      <c r="I795" s="186"/>
      <c r="K795" s="188"/>
      <c r="L795" s="188"/>
      <c r="M795" s="188"/>
      <c r="N795" s="188"/>
      <c r="O795" s="188"/>
      <c r="P795" s="188"/>
      <c r="Q795" s="188"/>
      <c r="R795" s="188"/>
      <c r="S795" s="188"/>
      <c r="T795" s="188"/>
      <c r="U795" s="188"/>
    </row>
    <row r="796" spans="1:9" ht="12.75">
      <c r="A796" s="109"/>
      <c r="B796" s="110" t="s">
        <v>175</v>
      </c>
      <c r="C796" s="49"/>
      <c r="D796" s="2"/>
      <c r="E796" s="135"/>
      <c r="F796" s="135"/>
      <c r="G796" s="135"/>
      <c r="H796" s="135"/>
      <c r="I796" s="135"/>
    </row>
    <row r="797" spans="1:9" ht="12.75">
      <c r="A797" s="109"/>
      <c r="B797" s="110" t="s">
        <v>176</v>
      </c>
      <c r="C797" s="49"/>
      <c r="D797" s="2"/>
      <c r="E797" s="135"/>
      <c r="F797" s="135"/>
      <c r="G797" s="135"/>
      <c r="H797" s="135"/>
      <c r="I797" s="135"/>
    </row>
    <row r="798" spans="1:9" ht="12.75">
      <c r="A798" s="164">
        <v>8.1</v>
      </c>
      <c r="B798" s="75" t="s">
        <v>30</v>
      </c>
      <c r="C798" s="49"/>
      <c r="D798" s="2"/>
      <c r="E798" s="135"/>
      <c r="F798" s="135"/>
      <c r="G798" s="135"/>
      <c r="H798" s="135"/>
      <c r="I798" s="135"/>
    </row>
    <row r="799" spans="1:9" ht="51">
      <c r="A799" s="109"/>
      <c r="B799" s="60" t="s">
        <v>177</v>
      </c>
      <c r="C799" s="49"/>
      <c r="D799" s="2"/>
      <c r="E799" s="135"/>
      <c r="F799" s="135"/>
      <c r="G799" s="135"/>
      <c r="H799" s="135"/>
      <c r="I799" s="135"/>
    </row>
    <row r="800" spans="1:9" ht="51">
      <c r="A800" s="109"/>
      <c r="B800" s="60" t="s">
        <v>178</v>
      </c>
      <c r="C800" s="49"/>
      <c r="D800" s="2"/>
      <c r="E800" s="135"/>
      <c r="F800" s="135"/>
      <c r="G800" s="135"/>
      <c r="H800" s="135"/>
      <c r="I800" s="135"/>
    </row>
    <row r="801" spans="1:9" ht="38.25">
      <c r="A801" s="109"/>
      <c r="B801" s="60" t="s">
        <v>179</v>
      </c>
      <c r="C801" s="49"/>
      <c r="D801" s="2"/>
      <c r="E801" s="135"/>
      <c r="F801" s="135"/>
      <c r="G801" s="135"/>
      <c r="H801" s="135"/>
      <c r="I801" s="135"/>
    </row>
    <row r="802" spans="1:9" ht="12.75">
      <c r="A802" s="109"/>
      <c r="B802" s="77"/>
      <c r="C802" s="49"/>
      <c r="D802" s="2"/>
      <c r="E802" s="135"/>
      <c r="F802" s="135"/>
      <c r="G802" s="135"/>
      <c r="H802" s="135"/>
      <c r="I802" s="135"/>
    </row>
    <row r="803" spans="1:9" ht="12.75">
      <c r="A803" s="164">
        <v>8.2</v>
      </c>
      <c r="B803" s="75" t="s">
        <v>266</v>
      </c>
      <c r="C803" s="49"/>
      <c r="D803" s="2"/>
      <c r="E803" s="135"/>
      <c r="F803" s="135"/>
      <c r="G803" s="135"/>
      <c r="H803" s="135"/>
      <c r="I803" s="135"/>
    </row>
    <row r="804" spans="1:21" s="80" customFormat="1" ht="24.75" customHeight="1">
      <c r="A804" s="155" t="s">
        <v>248</v>
      </c>
      <c r="B804" s="148" t="s">
        <v>402</v>
      </c>
      <c r="C804" s="233">
        <v>1</v>
      </c>
      <c r="D804" s="154" t="s">
        <v>199</v>
      </c>
      <c r="E804" s="135">
        <v>0</v>
      </c>
      <c r="F804" s="135">
        <v>0</v>
      </c>
      <c r="G804" s="135">
        <f>C804*E804</f>
        <v>0</v>
      </c>
      <c r="H804" s="135">
        <f>C804*F804</f>
        <v>0</v>
      </c>
      <c r="I804" s="135">
        <f>G804+H804</f>
        <v>0</v>
      </c>
      <c r="K804" s="83"/>
      <c r="L804" s="83"/>
      <c r="M804" s="83"/>
      <c r="N804" s="83"/>
      <c r="O804" s="83"/>
      <c r="P804" s="83"/>
      <c r="Q804" s="83"/>
      <c r="R804" s="83"/>
      <c r="S804" s="83"/>
      <c r="T804" s="83"/>
      <c r="U804" s="83"/>
    </row>
    <row r="805" spans="1:21" s="80" customFormat="1" ht="24.75" customHeight="1">
      <c r="A805" s="155" t="s">
        <v>249</v>
      </c>
      <c r="B805" s="148" t="s">
        <v>403</v>
      </c>
      <c r="C805" s="233">
        <v>2</v>
      </c>
      <c r="D805" s="154" t="s">
        <v>199</v>
      </c>
      <c r="E805" s="135">
        <v>0</v>
      </c>
      <c r="F805" s="135">
        <v>0</v>
      </c>
      <c r="G805" s="135">
        <f aca="true" t="shared" si="30" ref="G805:G814">C805*E805</f>
        <v>0</v>
      </c>
      <c r="H805" s="135">
        <f aca="true" t="shared" si="31" ref="H805:H814">C805*F805</f>
        <v>0</v>
      </c>
      <c r="I805" s="135">
        <f aca="true" t="shared" si="32" ref="I805:I814">G805+H805</f>
        <v>0</v>
      </c>
      <c r="K805" s="83"/>
      <c r="L805" s="83"/>
      <c r="M805" s="83"/>
      <c r="N805" s="83"/>
      <c r="O805" s="83"/>
      <c r="P805" s="83"/>
      <c r="Q805" s="83"/>
      <c r="R805" s="83"/>
      <c r="S805" s="83"/>
      <c r="T805" s="83"/>
      <c r="U805" s="83"/>
    </row>
    <row r="806" spans="1:21" s="80" customFormat="1" ht="24.75" customHeight="1">
      <c r="A806" s="155" t="s">
        <v>250</v>
      </c>
      <c r="B806" s="148" t="s">
        <v>405</v>
      </c>
      <c r="C806" s="233">
        <v>9</v>
      </c>
      <c r="D806" s="154" t="s">
        <v>199</v>
      </c>
      <c r="E806" s="135">
        <v>0</v>
      </c>
      <c r="F806" s="135">
        <v>0</v>
      </c>
      <c r="G806" s="135">
        <f t="shared" si="30"/>
        <v>0</v>
      </c>
      <c r="H806" s="135">
        <f t="shared" si="31"/>
        <v>0</v>
      </c>
      <c r="I806" s="135">
        <f t="shared" si="32"/>
        <v>0</v>
      </c>
      <c r="K806" s="83"/>
      <c r="L806" s="83"/>
      <c r="M806" s="83"/>
      <c r="N806" s="83"/>
      <c r="O806" s="83"/>
      <c r="P806" s="83"/>
      <c r="Q806" s="83"/>
      <c r="R806" s="83"/>
      <c r="S806" s="83"/>
      <c r="T806" s="83"/>
      <c r="U806" s="83"/>
    </row>
    <row r="807" spans="1:21" s="80" customFormat="1" ht="24.75" customHeight="1">
      <c r="A807" s="155" t="s">
        <v>251</v>
      </c>
      <c r="B807" s="148" t="s">
        <v>408</v>
      </c>
      <c r="C807" s="233">
        <v>33</v>
      </c>
      <c r="D807" s="154" t="s">
        <v>199</v>
      </c>
      <c r="E807" s="135">
        <v>0</v>
      </c>
      <c r="F807" s="135">
        <v>0</v>
      </c>
      <c r="G807" s="135">
        <f t="shared" si="30"/>
        <v>0</v>
      </c>
      <c r="H807" s="135">
        <f t="shared" si="31"/>
        <v>0</v>
      </c>
      <c r="I807" s="135">
        <f t="shared" si="32"/>
        <v>0</v>
      </c>
      <c r="K807" s="83"/>
      <c r="L807" s="83"/>
      <c r="M807" s="83"/>
      <c r="N807" s="83"/>
      <c r="O807" s="83"/>
      <c r="P807" s="83"/>
      <c r="Q807" s="83"/>
      <c r="R807" s="83"/>
      <c r="S807" s="83"/>
      <c r="T807" s="83"/>
      <c r="U807" s="83"/>
    </row>
    <row r="808" spans="1:21" s="80" customFormat="1" ht="24.75" customHeight="1">
      <c r="A808" s="155" t="s">
        <v>252</v>
      </c>
      <c r="B808" s="148" t="s">
        <v>409</v>
      </c>
      <c r="C808" s="234">
        <v>17</v>
      </c>
      <c r="D808" s="154" t="s">
        <v>199</v>
      </c>
      <c r="E808" s="135">
        <v>0</v>
      </c>
      <c r="F808" s="135">
        <v>0</v>
      </c>
      <c r="G808" s="135">
        <f t="shared" si="30"/>
        <v>0</v>
      </c>
      <c r="H808" s="135">
        <f t="shared" si="31"/>
        <v>0</v>
      </c>
      <c r="I808" s="135">
        <f t="shared" si="32"/>
        <v>0</v>
      </c>
      <c r="K808" s="83"/>
      <c r="L808" s="83"/>
      <c r="M808" s="83"/>
      <c r="N808" s="83"/>
      <c r="O808" s="83"/>
      <c r="P808" s="83"/>
      <c r="Q808" s="83"/>
      <c r="R808" s="83"/>
      <c r="S808" s="83"/>
      <c r="T808" s="83"/>
      <c r="U808" s="83"/>
    </row>
    <row r="809" spans="1:21" s="80" customFormat="1" ht="24.75" customHeight="1">
      <c r="A809" s="155" t="s">
        <v>253</v>
      </c>
      <c r="B809" s="148" t="s">
        <v>410</v>
      </c>
      <c r="C809" s="234">
        <v>14</v>
      </c>
      <c r="D809" s="154" t="s">
        <v>199</v>
      </c>
      <c r="E809" s="135">
        <v>0</v>
      </c>
      <c r="F809" s="135">
        <v>0</v>
      </c>
      <c r="G809" s="135">
        <f t="shared" si="30"/>
        <v>0</v>
      </c>
      <c r="H809" s="135">
        <f t="shared" si="31"/>
        <v>0</v>
      </c>
      <c r="I809" s="135">
        <f t="shared" si="32"/>
        <v>0</v>
      </c>
      <c r="K809" s="83"/>
      <c r="L809" s="83"/>
      <c r="M809" s="83"/>
      <c r="N809" s="83"/>
      <c r="O809" s="83"/>
      <c r="P809" s="83"/>
      <c r="Q809" s="83"/>
      <c r="R809" s="83"/>
      <c r="S809" s="83"/>
      <c r="T809" s="83"/>
      <c r="U809" s="83"/>
    </row>
    <row r="810" spans="1:21" s="80" customFormat="1" ht="24.75" customHeight="1">
      <c r="A810" s="155" t="s">
        <v>254</v>
      </c>
      <c r="B810" s="148" t="s">
        <v>411</v>
      </c>
      <c r="C810" s="234">
        <v>4</v>
      </c>
      <c r="D810" s="154" t="s">
        <v>199</v>
      </c>
      <c r="E810" s="135">
        <v>0</v>
      </c>
      <c r="F810" s="135">
        <v>0</v>
      </c>
      <c r="G810" s="135">
        <f t="shared" si="30"/>
        <v>0</v>
      </c>
      <c r="H810" s="135">
        <f t="shared" si="31"/>
        <v>0</v>
      </c>
      <c r="I810" s="135">
        <f t="shared" si="32"/>
        <v>0</v>
      </c>
      <c r="K810" s="83"/>
      <c r="L810" s="83"/>
      <c r="M810" s="83"/>
      <c r="N810" s="83"/>
      <c r="O810" s="83"/>
      <c r="P810" s="83"/>
      <c r="Q810" s="83"/>
      <c r="R810" s="83"/>
      <c r="S810" s="83"/>
      <c r="T810" s="83"/>
      <c r="U810" s="83"/>
    </row>
    <row r="811" spans="1:21" s="80" customFormat="1" ht="24.75" customHeight="1">
      <c r="A811" s="155" t="s">
        <v>255</v>
      </c>
      <c r="B811" s="148" t="s">
        <v>412</v>
      </c>
      <c r="C811" s="234">
        <v>3</v>
      </c>
      <c r="D811" s="154" t="s">
        <v>199</v>
      </c>
      <c r="E811" s="135">
        <v>0</v>
      </c>
      <c r="F811" s="135">
        <v>0</v>
      </c>
      <c r="G811" s="135">
        <f t="shared" si="30"/>
        <v>0</v>
      </c>
      <c r="H811" s="135">
        <f t="shared" si="31"/>
        <v>0</v>
      </c>
      <c r="I811" s="135">
        <f t="shared" si="32"/>
        <v>0</v>
      </c>
      <c r="K811" s="83"/>
      <c r="L811" s="83"/>
      <c r="M811" s="83"/>
      <c r="N811" s="83"/>
      <c r="O811" s="83"/>
      <c r="P811" s="83"/>
      <c r="Q811" s="83"/>
      <c r="R811" s="83"/>
      <c r="S811" s="83"/>
      <c r="T811" s="83"/>
      <c r="U811" s="83"/>
    </row>
    <row r="812" spans="1:21" s="80" customFormat="1" ht="24.75" customHeight="1">
      <c r="A812" s="155" t="s">
        <v>267</v>
      </c>
      <c r="B812" s="148" t="s">
        <v>413</v>
      </c>
      <c r="C812" s="234">
        <v>2</v>
      </c>
      <c r="D812" s="154" t="s">
        <v>199</v>
      </c>
      <c r="E812" s="135">
        <v>0</v>
      </c>
      <c r="F812" s="135">
        <v>0</v>
      </c>
      <c r="G812" s="135">
        <f t="shared" si="30"/>
        <v>0</v>
      </c>
      <c r="H812" s="135">
        <f t="shared" si="31"/>
        <v>0</v>
      </c>
      <c r="I812" s="135">
        <f t="shared" si="32"/>
        <v>0</v>
      </c>
      <c r="K812" s="83"/>
      <c r="L812" s="83"/>
      <c r="M812" s="83"/>
      <c r="N812" s="83"/>
      <c r="O812" s="83"/>
      <c r="P812" s="83"/>
      <c r="Q812" s="83"/>
      <c r="R812" s="83"/>
      <c r="S812" s="83"/>
      <c r="T812" s="83"/>
      <c r="U812" s="83"/>
    </row>
    <row r="813" spans="1:21" s="80" customFormat="1" ht="24.75" customHeight="1">
      <c r="A813" s="155" t="s">
        <v>319</v>
      </c>
      <c r="B813" s="148" t="s">
        <v>414</v>
      </c>
      <c r="C813" s="234">
        <v>6</v>
      </c>
      <c r="D813" s="154" t="s">
        <v>199</v>
      </c>
      <c r="E813" s="135">
        <v>0</v>
      </c>
      <c r="F813" s="135">
        <v>0</v>
      </c>
      <c r="G813" s="135">
        <f t="shared" si="30"/>
        <v>0</v>
      </c>
      <c r="H813" s="135">
        <f t="shared" si="31"/>
        <v>0</v>
      </c>
      <c r="I813" s="135">
        <f t="shared" si="32"/>
        <v>0</v>
      </c>
      <c r="K813" s="83"/>
      <c r="L813" s="83"/>
      <c r="M813" s="83"/>
      <c r="N813" s="83"/>
      <c r="O813" s="83"/>
      <c r="P813" s="83"/>
      <c r="Q813" s="83"/>
      <c r="R813" s="83"/>
      <c r="S813" s="83"/>
      <c r="T813" s="83"/>
      <c r="U813" s="83"/>
    </row>
    <row r="814" spans="1:21" s="80" customFormat="1" ht="24.75" customHeight="1">
      <c r="A814" s="155" t="s">
        <v>397</v>
      </c>
      <c r="B814" s="148" t="s">
        <v>415</v>
      </c>
      <c r="C814" s="234">
        <v>1</v>
      </c>
      <c r="D814" s="154" t="s">
        <v>199</v>
      </c>
      <c r="E814" s="135">
        <v>0</v>
      </c>
      <c r="F814" s="135">
        <v>0</v>
      </c>
      <c r="G814" s="135">
        <f t="shared" si="30"/>
        <v>0</v>
      </c>
      <c r="H814" s="135">
        <f t="shared" si="31"/>
        <v>0</v>
      </c>
      <c r="I814" s="135">
        <f t="shared" si="32"/>
        <v>0</v>
      </c>
      <c r="K814" s="83"/>
      <c r="L814" s="83"/>
      <c r="M814" s="83"/>
      <c r="N814" s="83"/>
      <c r="O814" s="83"/>
      <c r="P814" s="83"/>
      <c r="Q814" s="83"/>
      <c r="R814" s="83"/>
      <c r="S814" s="83"/>
      <c r="T814" s="83"/>
      <c r="U814" s="83"/>
    </row>
    <row r="815" spans="1:21" s="80" customFormat="1" ht="12.75">
      <c r="A815" s="155"/>
      <c r="B815" s="156"/>
      <c r="C815" s="234"/>
      <c r="D815" s="154"/>
      <c r="E815" s="135"/>
      <c r="F815" s="135"/>
      <c r="G815" s="135"/>
      <c r="H815" s="135"/>
      <c r="I815" s="135"/>
      <c r="K815" s="83"/>
      <c r="L815" s="83"/>
      <c r="M815" s="83"/>
      <c r="N815" s="83"/>
      <c r="O815" s="83"/>
      <c r="P815" s="83"/>
      <c r="Q815" s="83"/>
      <c r="R815" s="83"/>
      <c r="S815" s="83"/>
      <c r="T815" s="83"/>
      <c r="U815" s="83"/>
    </row>
    <row r="816" spans="1:9" ht="12.75">
      <c r="A816" s="109"/>
      <c r="B816" s="77"/>
      <c r="C816" s="234"/>
      <c r="D816" s="60"/>
      <c r="E816" s="135"/>
      <c r="F816" s="135"/>
      <c r="G816" s="135"/>
      <c r="H816" s="135"/>
      <c r="I816" s="135"/>
    </row>
    <row r="817" spans="1:9" ht="12.75">
      <c r="A817" s="164">
        <v>8.3</v>
      </c>
      <c r="B817" s="75" t="s">
        <v>180</v>
      </c>
      <c r="C817" s="234"/>
      <c r="D817" s="60"/>
      <c r="E817" s="135"/>
      <c r="F817" s="135"/>
      <c r="G817" s="135"/>
      <c r="H817" s="135"/>
      <c r="I817" s="135"/>
    </row>
    <row r="818" spans="1:21" s="146" customFormat="1" ht="15" customHeight="1">
      <c r="A818" s="155" t="s">
        <v>248</v>
      </c>
      <c r="B818" s="232" t="s">
        <v>404</v>
      </c>
      <c r="C818" s="235">
        <v>20</v>
      </c>
      <c r="D818" s="154" t="s">
        <v>199</v>
      </c>
      <c r="E818" s="135">
        <v>0</v>
      </c>
      <c r="F818" s="135">
        <v>0</v>
      </c>
      <c r="G818" s="135">
        <f>C818*E818</f>
        <v>0</v>
      </c>
      <c r="H818" s="135">
        <f>C818*F818</f>
        <v>0</v>
      </c>
      <c r="I818" s="135">
        <f>G818+H818</f>
        <v>0</v>
      </c>
      <c r="K818" s="147"/>
      <c r="L818" s="147"/>
      <c r="M818" s="147"/>
      <c r="N818" s="147"/>
      <c r="O818" s="147"/>
      <c r="P818" s="147"/>
      <c r="Q818" s="147"/>
      <c r="R818" s="147"/>
      <c r="S818" s="147"/>
      <c r="T818" s="147"/>
      <c r="U818" s="147"/>
    </row>
    <row r="819" spans="1:21" s="146" customFormat="1" ht="15" customHeight="1">
      <c r="A819" s="155" t="s">
        <v>249</v>
      </c>
      <c r="B819" s="232" t="s">
        <v>406</v>
      </c>
      <c r="C819" s="235">
        <v>14</v>
      </c>
      <c r="D819" s="154" t="s">
        <v>199</v>
      </c>
      <c r="E819" s="135">
        <v>0</v>
      </c>
      <c r="F819" s="135">
        <v>0</v>
      </c>
      <c r="G819" s="135">
        <f>C819*E819</f>
        <v>0</v>
      </c>
      <c r="H819" s="135">
        <f>C819*F819</f>
        <v>0</v>
      </c>
      <c r="I819" s="135">
        <f>G819+H819</f>
        <v>0</v>
      </c>
      <c r="K819" s="147"/>
      <c r="L819" s="147"/>
      <c r="M819" s="147"/>
      <c r="N819" s="147"/>
      <c r="O819" s="147"/>
      <c r="P819" s="147"/>
      <c r="Q819" s="147"/>
      <c r="R819" s="147"/>
      <c r="S819" s="147"/>
      <c r="T819" s="147"/>
      <c r="U819" s="147"/>
    </row>
    <row r="820" spans="1:21" s="146" customFormat="1" ht="15" customHeight="1">
      <c r="A820" s="155" t="s">
        <v>250</v>
      </c>
      <c r="B820" s="232" t="s">
        <v>407</v>
      </c>
      <c r="C820" s="235">
        <v>1</v>
      </c>
      <c r="D820" s="154" t="s">
        <v>199</v>
      </c>
      <c r="E820" s="135">
        <v>0</v>
      </c>
      <c r="F820" s="135">
        <v>0</v>
      </c>
      <c r="G820" s="135">
        <f>C820*E820</f>
        <v>0</v>
      </c>
      <c r="H820" s="135">
        <f>C820*F820</f>
        <v>0</v>
      </c>
      <c r="I820" s="135">
        <f>G820+H820</f>
        <v>0</v>
      </c>
      <c r="K820" s="147"/>
      <c r="L820" s="147"/>
      <c r="M820" s="147"/>
      <c r="N820" s="147"/>
      <c r="O820" s="147"/>
      <c r="P820" s="147"/>
      <c r="Q820" s="147"/>
      <c r="R820" s="147"/>
      <c r="S820" s="147"/>
      <c r="T820" s="147"/>
      <c r="U820" s="147"/>
    </row>
    <row r="821" spans="1:21" s="146" customFormat="1" ht="15" customHeight="1">
      <c r="A821" s="155"/>
      <c r="B821" s="148"/>
      <c r="C821" s="120"/>
      <c r="D821" s="154"/>
      <c r="E821" s="176"/>
      <c r="F821" s="176"/>
      <c r="G821" s="176"/>
      <c r="H821" s="176"/>
      <c r="I821" s="176"/>
      <c r="K821" s="147"/>
      <c r="L821" s="147"/>
      <c r="M821" s="147"/>
      <c r="N821" s="147"/>
      <c r="O821" s="147"/>
      <c r="P821" s="147"/>
      <c r="Q821" s="147"/>
      <c r="R821" s="147"/>
      <c r="S821" s="147"/>
      <c r="T821" s="147"/>
      <c r="U821" s="147"/>
    </row>
    <row r="822" spans="1:21" s="146" customFormat="1" ht="15" customHeight="1">
      <c r="A822" s="100"/>
      <c r="B822" s="148"/>
      <c r="C822" s="120"/>
      <c r="D822" s="154"/>
      <c r="E822" s="176"/>
      <c r="F822" s="176"/>
      <c r="G822" s="176"/>
      <c r="H822" s="176"/>
      <c r="I822" s="176"/>
      <c r="K822" s="147"/>
      <c r="L822" s="147"/>
      <c r="M822" s="147"/>
      <c r="N822" s="147"/>
      <c r="O822" s="147"/>
      <c r="P822" s="147"/>
      <c r="Q822" s="147"/>
      <c r="R822" s="147"/>
      <c r="S822" s="147"/>
      <c r="T822" s="147"/>
      <c r="U822" s="147"/>
    </row>
    <row r="823" spans="1:21" s="146" customFormat="1" ht="15" customHeight="1">
      <c r="A823" s="100"/>
      <c r="B823" s="57"/>
      <c r="C823" s="120"/>
      <c r="D823" s="154"/>
      <c r="E823" s="176"/>
      <c r="F823" s="176"/>
      <c r="G823" s="176"/>
      <c r="H823" s="176"/>
      <c r="I823" s="176"/>
      <c r="K823" s="147"/>
      <c r="L823" s="147"/>
      <c r="M823" s="147"/>
      <c r="N823" s="147"/>
      <c r="O823" s="147"/>
      <c r="P823" s="147"/>
      <c r="Q823" s="147"/>
      <c r="R823" s="147"/>
      <c r="S823" s="147"/>
      <c r="T823" s="147"/>
      <c r="U823" s="147"/>
    </row>
    <row r="824" spans="1:21" s="146" customFormat="1" ht="15" customHeight="1">
      <c r="A824" s="100"/>
      <c r="B824" s="57"/>
      <c r="C824" s="120"/>
      <c r="D824" s="154"/>
      <c r="E824" s="176"/>
      <c r="F824" s="176"/>
      <c r="G824" s="176"/>
      <c r="H824" s="176"/>
      <c r="I824" s="176"/>
      <c r="K824" s="147"/>
      <c r="L824" s="147"/>
      <c r="M824" s="147"/>
      <c r="N824" s="147"/>
      <c r="O824" s="147"/>
      <c r="P824" s="147"/>
      <c r="Q824" s="147"/>
      <c r="R824" s="147"/>
      <c r="S824" s="147"/>
      <c r="T824" s="147"/>
      <c r="U824" s="147"/>
    </row>
    <row r="825" spans="1:21" s="146" customFormat="1" ht="15" customHeight="1">
      <c r="A825" s="100"/>
      <c r="B825" s="58"/>
      <c r="C825" s="120"/>
      <c r="D825" s="154"/>
      <c r="E825" s="176"/>
      <c r="F825" s="176"/>
      <c r="G825" s="176"/>
      <c r="H825" s="176"/>
      <c r="I825" s="176"/>
      <c r="K825" s="147"/>
      <c r="L825" s="147"/>
      <c r="M825" s="147"/>
      <c r="N825" s="147"/>
      <c r="O825" s="147"/>
      <c r="P825" s="147"/>
      <c r="Q825" s="147"/>
      <c r="R825" s="147"/>
      <c r="S825" s="147"/>
      <c r="T825" s="147"/>
      <c r="U825" s="147"/>
    </row>
    <row r="826" spans="1:21" s="146" customFormat="1" ht="15" customHeight="1">
      <c r="A826" s="100"/>
      <c r="B826" s="57"/>
      <c r="C826" s="120"/>
      <c r="D826" s="154"/>
      <c r="E826" s="176"/>
      <c r="F826" s="176"/>
      <c r="G826" s="176"/>
      <c r="H826" s="176"/>
      <c r="I826" s="176"/>
      <c r="K826" s="147"/>
      <c r="L826" s="147"/>
      <c r="M826" s="147"/>
      <c r="N826" s="147"/>
      <c r="O826" s="147"/>
      <c r="P826" s="147"/>
      <c r="Q826" s="147"/>
      <c r="R826" s="147"/>
      <c r="S826" s="147"/>
      <c r="T826" s="147"/>
      <c r="U826" s="147"/>
    </row>
    <row r="827" spans="1:21" s="146" customFormat="1" ht="15" customHeight="1">
      <c r="A827" s="100"/>
      <c r="B827" s="58"/>
      <c r="C827" s="120"/>
      <c r="D827" s="154"/>
      <c r="E827" s="176"/>
      <c r="F827" s="176"/>
      <c r="G827" s="176"/>
      <c r="H827" s="176"/>
      <c r="I827" s="176"/>
      <c r="K827" s="147"/>
      <c r="L827" s="147"/>
      <c r="M827" s="147"/>
      <c r="N827" s="147"/>
      <c r="O827" s="147"/>
      <c r="P827" s="147"/>
      <c r="Q827" s="147"/>
      <c r="R827" s="147"/>
      <c r="S827" s="147"/>
      <c r="T827" s="147"/>
      <c r="U827" s="147"/>
    </row>
    <row r="828" spans="1:21" s="146" customFormat="1" ht="15" customHeight="1">
      <c r="A828" s="100"/>
      <c r="B828" s="58"/>
      <c r="C828" s="120"/>
      <c r="D828" s="154"/>
      <c r="E828" s="176"/>
      <c r="F828" s="176"/>
      <c r="G828" s="176"/>
      <c r="H828" s="176"/>
      <c r="I828" s="176"/>
      <c r="K828" s="147"/>
      <c r="L828" s="147"/>
      <c r="M828" s="147"/>
      <c r="N828" s="147"/>
      <c r="O828" s="147"/>
      <c r="P828" s="147"/>
      <c r="Q828" s="147"/>
      <c r="R828" s="147"/>
      <c r="S828" s="147"/>
      <c r="T828" s="147"/>
      <c r="U828" s="147"/>
    </row>
    <row r="829" spans="1:21" s="146" customFormat="1" ht="15" customHeight="1">
      <c r="A829" s="100"/>
      <c r="B829" s="58"/>
      <c r="C829" s="120"/>
      <c r="D829" s="154"/>
      <c r="E829" s="176"/>
      <c r="F829" s="176"/>
      <c r="G829" s="176"/>
      <c r="H829" s="176"/>
      <c r="I829" s="176"/>
      <c r="K829" s="147"/>
      <c r="L829" s="147"/>
      <c r="M829" s="147"/>
      <c r="N829" s="147"/>
      <c r="O829" s="147"/>
      <c r="P829" s="147"/>
      <c r="Q829" s="147"/>
      <c r="R829" s="147"/>
      <c r="S829" s="147"/>
      <c r="T829" s="147"/>
      <c r="U829" s="147"/>
    </row>
    <row r="830" spans="1:21" s="146" customFormat="1" ht="15" customHeight="1">
      <c r="A830" s="100"/>
      <c r="B830" s="58"/>
      <c r="C830" s="120"/>
      <c r="D830" s="154"/>
      <c r="E830" s="176"/>
      <c r="F830" s="176"/>
      <c r="G830" s="176"/>
      <c r="H830" s="176"/>
      <c r="I830" s="176"/>
      <c r="K830" s="147"/>
      <c r="L830" s="147"/>
      <c r="M830" s="147"/>
      <c r="N830" s="147"/>
      <c r="O830" s="147"/>
      <c r="P830" s="147"/>
      <c r="Q830" s="147"/>
      <c r="R830" s="147"/>
      <c r="S830" s="147"/>
      <c r="T830" s="147"/>
      <c r="U830" s="147"/>
    </row>
    <row r="831" spans="1:21" s="146" customFormat="1" ht="15" customHeight="1">
      <c r="A831" s="100"/>
      <c r="B831" s="58"/>
      <c r="C831" s="120"/>
      <c r="D831" s="154"/>
      <c r="E831" s="176"/>
      <c r="F831" s="176"/>
      <c r="G831" s="176"/>
      <c r="H831" s="176"/>
      <c r="I831" s="176"/>
      <c r="K831" s="147"/>
      <c r="L831" s="147"/>
      <c r="M831" s="147"/>
      <c r="N831" s="147"/>
      <c r="O831" s="147"/>
      <c r="P831" s="147"/>
      <c r="Q831" s="147"/>
      <c r="R831" s="147"/>
      <c r="S831" s="147"/>
      <c r="T831" s="147"/>
      <c r="U831" s="147"/>
    </row>
    <row r="832" spans="1:21" s="146" customFormat="1" ht="15" customHeight="1">
      <c r="A832" s="100"/>
      <c r="B832" s="58"/>
      <c r="C832" s="120"/>
      <c r="D832" s="154"/>
      <c r="E832" s="176"/>
      <c r="F832" s="176"/>
      <c r="G832" s="176"/>
      <c r="H832" s="176"/>
      <c r="I832" s="176"/>
      <c r="K832" s="147"/>
      <c r="L832" s="147"/>
      <c r="M832" s="147"/>
      <c r="N832" s="147"/>
      <c r="O832" s="147"/>
      <c r="P832" s="147"/>
      <c r="Q832" s="147"/>
      <c r="R832" s="147"/>
      <c r="S832" s="147"/>
      <c r="T832" s="147"/>
      <c r="U832" s="147"/>
    </row>
    <row r="833" spans="1:21" s="146" customFormat="1" ht="15" customHeight="1">
      <c r="A833" s="100"/>
      <c r="B833" s="58"/>
      <c r="C833" s="120"/>
      <c r="D833" s="154"/>
      <c r="E833" s="176"/>
      <c r="F833" s="176"/>
      <c r="G833" s="176"/>
      <c r="H833" s="176"/>
      <c r="I833" s="176"/>
      <c r="K833" s="147"/>
      <c r="L833" s="147"/>
      <c r="M833" s="147"/>
      <c r="N833" s="147"/>
      <c r="O833" s="147"/>
      <c r="P833" s="147"/>
      <c r="Q833" s="147"/>
      <c r="R833" s="147"/>
      <c r="S833" s="147"/>
      <c r="T833" s="147"/>
      <c r="U833" s="147"/>
    </row>
    <row r="834" spans="1:21" s="146" customFormat="1" ht="15" customHeight="1">
      <c r="A834" s="100"/>
      <c r="B834" s="58"/>
      <c r="C834" s="120"/>
      <c r="D834" s="154"/>
      <c r="E834" s="176"/>
      <c r="F834" s="176"/>
      <c r="G834" s="176"/>
      <c r="H834" s="176"/>
      <c r="I834" s="176"/>
      <c r="K834" s="147"/>
      <c r="L834" s="147"/>
      <c r="M834" s="147"/>
      <c r="N834" s="147"/>
      <c r="O834" s="147"/>
      <c r="P834" s="147"/>
      <c r="Q834" s="147"/>
      <c r="R834" s="147"/>
      <c r="S834" s="147"/>
      <c r="T834" s="147"/>
      <c r="U834" s="147"/>
    </row>
    <row r="835" spans="1:21" s="146" customFormat="1" ht="15" customHeight="1">
      <c r="A835" s="100"/>
      <c r="B835" s="58"/>
      <c r="C835" s="120"/>
      <c r="D835" s="154"/>
      <c r="E835" s="176"/>
      <c r="F835" s="176"/>
      <c r="G835" s="176"/>
      <c r="H835" s="176"/>
      <c r="I835" s="176"/>
      <c r="K835" s="147"/>
      <c r="L835" s="147"/>
      <c r="M835" s="147"/>
      <c r="N835" s="147"/>
      <c r="O835" s="147"/>
      <c r="P835" s="147"/>
      <c r="Q835" s="147"/>
      <c r="R835" s="147"/>
      <c r="S835" s="147"/>
      <c r="T835" s="147"/>
      <c r="U835" s="147"/>
    </row>
    <row r="836" spans="1:21" s="146" customFormat="1" ht="15" customHeight="1">
      <c r="A836" s="100"/>
      <c r="B836" s="58"/>
      <c r="C836" s="120"/>
      <c r="D836" s="154"/>
      <c r="E836" s="176"/>
      <c r="F836" s="176"/>
      <c r="G836" s="176"/>
      <c r="H836" s="176"/>
      <c r="I836" s="176"/>
      <c r="K836" s="147"/>
      <c r="L836" s="147"/>
      <c r="M836" s="147"/>
      <c r="N836" s="147"/>
      <c r="O836" s="147"/>
      <c r="P836" s="147"/>
      <c r="Q836" s="147"/>
      <c r="R836" s="147"/>
      <c r="S836" s="147"/>
      <c r="T836" s="147"/>
      <c r="U836" s="147"/>
    </row>
    <row r="837" spans="1:21" s="146" customFormat="1" ht="15" customHeight="1">
      <c r="A837" s="100"/>
      <c r="B837" s="58"/>
      <c r="C837" s="120"/>
      <c r="D837" s="154"/>
      <c r="E837" s="176"/>
      <c r="F837" s="176"/>
      <c r="G837" s="176"/>
      <c r="H837" s="176"/>
      <c r="I837" s="176"/>
      <c r="K837" s="147"/>
      <c r="L837" s="147"/>
      <c r="M837" s="147"/>
      <c r="N837" s="147"/>
      <c r="O837" s="147"/>
      <c r="P837" s="147"/>
      <c r="Q837" s="147"/>
      <c r="R837" s="147"/>
      <c r="S837" s="147"/>
      <c r="T837" s="147"/>
      <c r="U837" s="147"/>
    </row>
    <row r="838" spans="1:21" s="146" customFormat="1" ht="15" customHeight="1">
      <c r="A838" s="100"/>
      <c r="B838" s="58"/>
      <c r="C838" s="120"/>
      <c r="D838" s="154"/>
      <c r="E838" s="176"/>
      <c r="F838" s="176"/>
      <c r="G838" s="176"/>
      <c r="H838" s="176"/>
      <c r="I838" s="176"/>
      <c r="K838" s="147"/>
      <c r="L838" s="147"/>
      <c r="M838" s="147"/>
      <c r="N838" s="147"/>
      <c r="O838" s="147"/>
      <c r="P838" s="147"/>
      <c r="Q838" s="147"/>
      <c r="R838" s="147"/>
      <c r="S838" s="147"/>
      <c r="T838" s="147"/>
      <c r="U838" s="147"/>
    </row>
    <row r="839" spans="1:21" s="146" customFormat="1" ht="15" customHeight="1">
      <c r="A839" s="100"/>
      <c r="B839" s="58"/>
      <c r="C839" s="120"/>
      <c r="D839" s="154"/>
      <c r="E839" s="176"/>
      <c r="F839" s="176"/>
      <c r="G839" s="176"/>
      <c r="H839" s="176"/>
      <c r="I839" s="176"/>
      <c r="K839" s="147"/>
      <c r="L839" s="147"/>
      <c r="M839" s="147"/>
      <c r="N839" s="147"/>
      <c r="O839" s="147"/>
      <c r="P839" s="147"/>
      <c r="Q839" s="147"/>
      <c r="R839" s="147"/>
      <c r="S839" s="147"/>
      <c r="T839" s="147"/>
      <c r="U839" s="147"/>
    </row>
    <row r="840" spans="1:21" s="146" customFormat="1" ht="15" customHeight="1">
      <c r="A840" s="100"/>
      <c r="B840" s="58"/>
      <c r="C840" s="120"/>
      <c r="D840" s="154"/>
      <c r="E840" s="176"/>
      <c r="F840" s="176"/>
      <c r="G840" s="176"/>
      <c r="H840" s="176"/>
      <c r="I840" s="176"/>
      <c r="K840" s="147"/>
      <c r="L840" s="147"/>
      <c r="M840" s="147"/>
      <c r="N840" s="147"/>
      <c r="O840" s="147"/>
      <c r="P840" s="147"/>
      <c r="Q840" s="147"/>
      <c r="R840" s="147"/>
      <c r="S840" s="147"/>
      <c r="T840" s="147"/>
      <c r="U840" s="147"/>
    </row>
    <row r="841" spans="1:9" ht="13.5" thickBot="1">
      <c r="A841" s="257" t="s">
        <v>181</v>
      </c>
      <c r="B841" s="257"/>
      <c r="C841" s="257"/>
      <c r="D841" s="257"/>
      <c r="E841" s="126"/>
      <c r="F841" s="126"/>
      <c r="G841" s="126"/>
      <c r="H841" s="126"/>
      <c r="I841" s="127">
        <f>SUM(I802:I840)</f>
        <v>0</v>
      </c>
    </row>
    <row r="842" spans="1:9" ht="13.5" thickTop="1">
      <c r="A842" s="258" t="s">
        <v>28</v>
      </c>
      <c r="B842" s="258"/>
      <c r="C842" s="258"/>
      <c r="D842" s="258"/>
      <c r="E842" s="128"/>
      <c r="F842" s="128"/>
      <c r="G842" s="128"/>
      <c r="H842" s="128"/>
      <c r="I842" s="128"/>
    </row>
    <row r="843" spans="1:9" ht="12.75">
      <c r="A843" s="70"/>
      <c r="B843" s="87"/>
      <c r="C843" s="41"/>
      <c r="D843" s="2"/>
      <c r="E843" s="29"/>
      <c r="F843" s="29"/>
      <c r="G843" s="29"/>
      <c r="H843" s="29"/>
      <c r="I843" s="29"/>
    </row>
    <row r="844" spans="1:9" ht="12.75">
      <c r="A844" s="70"/>
      <c r="B844" s="87"/>
      <c r="C844" s="41"/>
      <c r="D844" s="2"/>
      <c r="E844" s="29"/>
      <c r="F844" s="29"/>
      <c r="G844" s="29"/>
      <c r="H844" s="29"/>
      <c r="I844" s="29"/>
    </row>
    <row r="845" spans="1:9" ht="12.75">
      <c r="A845" s="109"/>
      <c r="B845" s="111" t="s">
        <v>182</v>
      </c>
      <c r="C845" s="49"/>
      <c r="D845" s="2"/>
      <c r="E845" s="29"/>
      <c r="F845" s="29"/>
      <c r="G845" s="29"/>
      <c r="H845" s="29"/>
      <c r="I845" s="29"/>
    </row>
    <row r="846" spans="1:9" ht="12.75">
      <c r="A846" s="109"/>
      <c r="B846" s="111" t="s">
        <v>183</v>
      </c>
      <c r="C846" s="49"/>
      <c r="D846" s="2"/>
      <c r="E846" s="29"/>
      <c r="F846" s="29"/>
      <c r="G846" s="29"/>
      <c r="H846" s="29"/>
      <c r="I846" s="29"/>
    </row>
    <row r="847" spans="1:9" ht="12.75">
      <c r="A847" s="109">
        <v>9.1</v>
      </c>
      <c r="B847" s="75" t="s">
        <v>30</v>
      </c>
      <c r="C847" s="49"/>
      <c r="D847" s="2"/>
      <c r="E847" s="29"/>
      <c r="F847" s="29"/>
      <c r="G847" s="29"/>
      <c r="H847" s="29"/>
      <c r="I847" s="29"/>
    </row>
    <row r="848" spans="1:9" ht="89.25">
      <c r="A848" s="109"/>
      <c r="B848" s="77" t="s">
        <v>184</v>
      </c>
      <c r="C848" s="49"/>
      <c r="D848" s="2"/>
      <c r="E848" s="29"/>
      <c r="F848" s="29"/>
      <c r="G848" s="29"/>
      <c r="H848" s="29"/>
      <c r="I848" s="29"/>
    </row>
    <row r="849" spans="1:9" ht="38.25">
      <c r="A849" s="109"/>
      <c r="B849" s="77" t="s">
        <v>185</v>
      </c>
      <c r="C849" s="49"/>
      <c r="D849" s="2"/>
      <c r="E849" s="29"/>
      <c r="F849" s="29"/>
      <c r="G849" s="29"/>
      <c r="H849" s="29"/>
      <c r="I849" s="29"/>
    </row>
    <row r="850" spans="1:9" ht="12.75">
      <c r="A850" s="109">
        <v>9.2</v>
      </c>
      <c r="B850" s="75" t="s">
        <v>186</v>
      </c>
      <c r="C850" s="49"/>
      <c r="D850" s="2"/>
      <c r="E850" s="29"/>
      <c r="F850" s="29"/>
      <c r="G850" s="29"/>
      <c r="H850" s="29"/>
      <c r="I850" s="29"/>
    </row>
    <row r="851" spans="1:9" ht="63.75">
      <c r="A851" s="109" t="s">
        <v>137</v>
      </c>
      <c r="B851" s="60" t="s">
        <v>237</v>
      </c>
      <c r="C851" s="230"/>
      <c r="D851" s="2"/>
      <c r="E851" s="29"/>
      <c r="F851" s="29"/>
      <c r="G851" s="29"/>
      <c r="H851" s="29"/>
      <c r="I851" s="29"/>
    </row>
    <row r="852" spans="1:9" ht="12.75">
      <c r="A852" s="109" t="s">
        <v>7</v>
      </c>
      <c r="B852" s="60" t="s">
        <v>229</v>
      </c>
      <c r="C852" s="61">
        <v>6.2</v>
      </c>
      <c r="D852" s="154" t="s">
        <v>187</v>
      </c>
      <c r="E852" s="135">
        <v>0</v>
      </c>
      <c r="F852" s="135">
        <v>0</v>
      </c>
      <c r="G852" s="135">
        <f>C852*E852</f>
        <v>0</v>
      </c>
      <c r="H852" s="135">
        <f>C852*F852</f>
        <v>0</v>
      </c>
      <c r="I852" s="135">
        <f>G852+H852</f>
        <v>0</v>
      </c>
    </row>
    <row r="853" spans="1:9" ht="12.75">
      <c r="A853" s="109" t="s">
        <v>37</v>
      </c>
      <c r="B853" s="60" t="s">
        <v>230</v>
      </c>
      <c r="C853" s="61">
        <f>6.2+1.3</f>
        <v>7.5</v>
      </c>
      <c r="D853" s="154" t="s">
        <v>187</v>
      </c>
      <c r="E853" s="135">
        <v>0</v>
      </c>
      <c r="F853" s="135">
        <v>0</v>
      </c>
      <c r="G853" s="135">
        <f>C853*E853</f>
        <v>0</v>
      </c>
      <c r="H853" s="135">
        <f>C853*F853</f>
        <v>0</v>
      </c>
      <c r="I853" s="135">
        <f>G853+H853</f>
        <v>0</v>
      </c>
    </row>
    <row r="854" spans="1:9" ht="12.75">
      <c r="A854" s="109"/>
      <c r="B854" s="60"/>
      <c r="C854" s="38"/>
      <c r="D854" s="154"/>
      <c r="E854" s="135"/>
      <c r="F854" s="135"/>
      <c r="G854" s="135"/>
      <c r="H854" s="135"/>
      <c r="I854" s="135"/>
    </row>
    <row r="855" spans="1:9" ht="12.75">
      <c r="A855" s="109"/>
      <c r="B855" s="60"/>
      <c r="C855" s="38"/>
      <c r="D855" s="154"/>
      <c r="E855" s="135"/>
      <c r="F855" s="135"/>
      <c r="G855" s="135"/>
      <c r="H855" s="135"/>
      <c r="I855" s="135"/>
    </row>
    <row r="856" spans="1:9" ht="12.75">
      <c r="A856" s="109"/>
      <c r="B856" s="112"/>
      <c r="C856" s="38"/>
      <c r="D856" s="154"/>
      <c r="E856" s="135"/>
      <c r="F856" s="135"/>
      <c r="G856" s="135"/>
      <c r="H856" s="135"/>
      <c r="I856" s="135"/>
    </row>
    <row r="857" spans="1:9" ht="12.75">
      <c r="A857" s="109"/>
      <c r="B857" s="60"/>
      <c r="C857" s="38"/>
      <c r="D857" s="154"/>
      <c r="E857" s="135"/>
      <c r="F857" s="135"/>
      <c r="G857" s="135"/>
      <c r="H857" s="135"/>
      <c r="I857" s="135"/>
    </row>
    <row r="858" spans="1:9" ht="12.75">
      <c r="A858" s="109"/>
      <c r="B858" s="60"/>
      <c r="C858" s="38"/>
      <c r="D858" s="154"/>
      <c r="E858" s="135"/>
      <c r="F858" s="135"/>
      <c r="G858" s="135"/>
      <c r="H858" s="135"/>
      <c r="I858" s="135"/>
    </row>
    <row r="859" spans="1:9" ht="12.75">
      <c r="A859" s="109"/>
      <c r="B859" s="60"/>
      <c r="C859" s="38"/>
      <c r="D859" s="154"/>
      <c r="E859" s="135"/>
      <c r="F859" s="135"/>
      <c r="G859" s="135"/>
      <c r="H859" s="135"/>
      <c r="I859" s="135"/>
    </row>
    <row r="860" spans="1:9" ht="12.75">
      <c r="A860" s="109"/>
      <c r="B860" s="60"/>
      <c r="C860" s="38"/>
      <c r="D860" s="154"/>
      <c r="E860" s="135"/>
      <c r="F860" s="135"/>
      <c r="G860" s="135"/>
      <c r="H860" s="135"/>
      <c r="I860" s="135"/>
    </row>
    <row r="861" spans="1:9" ht="12.75">
      <c r="A861" s="109"/>
      <c r="B861" s="60"/>
      <c r="C861" s="38"/>
      <c r="D861" s="154"/>
      <c r="E861" s="135"/>
      <c r="F861" s="135"/>
      <c r="G861" s="135"/>
      <c r="H861" s="135"/>
      <c r="I861" s="135"/>
    </row>
    <row r="862" spans="1:9" ht="12.75">
      <c r="A862" s="109"/>
      <c r="B862" s="60"/>
      <c r="C862" s="38"/>
      <c r="D862" s="154"/>
      <c r="E862" s="135"/>
      <c r="F862" s="135"/>
      <c r="G862" s="135"/>
      <c r="H862" s="135"/>
      <c r="I862" s="135"/>
    </row>
    <row r="863" spans="1:9" ht="12.75">
      <c r="A863" s="109"/>
      <c r="B863" s="60"/>
      <c r="C863" s="38"/>
      <c r="D863" s="154"/>
      <c r="E863" s="135"/>
      <c r="F863" s="135"/>
      <c r="G863" s="135"/>
      <c r="H863" s="135"/>
      <c r="I863" s="135"/>
    </row>
    <row r="864" spans="1:9" ht="12.75">
      <c r="A864" s="109"/>
      <c r="B864" s="60"/>
      <c r="C864" s="38"/>
      <c r="D864" s="154"/>
      <c r="E864" s="135"/>
      <c r="F864" s="135"/>
      <c r="G864" s="135"/>
      <c r="H864" s="135"/>
      <c r="I864" s="135"/>
    </row>
    <row r="865" spans="1:9" ht="12.75">
      <c r="A865" s="109"/>
      <c r="B865" s="60"/>
      <c r="C865" s="38"/>
      <c r="D865" s="154"/>
      <c r="E865" s="135"/>
      <c r="F865" s="135"/>
      <c r="G865" s="135"/>
      <c r="H865" s="135"/>
      <c r="I865" s="135"/>
    </row>
    <row r="866" spans="1:9" ht="12.75">
      <c r="A866" s="109"/>
      <c r="B866" s="60"/>
      <c r="C866" s="38"/>
      <c r="D866" s="154"/>
      <c r="E866" s="135"/>
      <c r="F866" s="135"/>
      <c r="G866" s="135"/>
      <c r="H866" s="135"/>
      <c r="I866" s="135"/>
    </row>
    <row r="867" spans="1:9" ht="12.75">
      <c r="A867" s="109"/>
      <c r="B867" s="60"/>
      <c r="C867" s="38"/>
      <c r="D867" s="154"/>
      <c r="E867" s="135"/>
      <c r="F867" s="135"/>
      <c r="G867" s="135"/>
      <c r="H867" s="135"/>
      <c r="I867" s="135"/>
    </row>
    <row r="868" spans="1:9" ht="12.75">
      <c r="A868" s="109"/>
      <c r="B868" s="60"/>
      <c r="C868" s="38"/>
      <c r="D868" s="154"/>
      <c r="E868" s="135"/>
      <c r="F868" s="135"/>
      <c r="G868" s="135"/>
      <c r="H868" s="135"/>
      <c r="I868" s="135"/>
    </row>
    <row r="869" spans="1:9" ht="12.75">
      <c r="A869" s="109"/>
      <c r="B869" s="60"/>
      <c r="C869" s="38"/>
      <c r="D869" s="154"/>
      <c r="E869" s="135"/>
      <c r="F869" s="135"/>
      <c r="G869" s="135"/>
      <c r="H869" s="135"/>
      <c r="I869" s="135"/>
    </row>
    <row r="870" spans="1:9" ht="12.75">
      <c r="A870" s="109"/>
      <c r="B870" s="60"/>
      <c r="C870" s="38"/>
      <c r="D870" s="154"/>
      <c r="E870" s="135"/>
      <c r="F870" s="135"/>
      <c r="G870" s="135"/>
      <c r="H870" s="135"/>
      <c r="I870" s="135"/>
    </row>
    <row r="871" spans="1:9" ht="12.75">
      <c r="A871" s="109"/>
      <c r="B871" s="60"/>
      <c r="C871" s="38"/>
      <c r="D871" s="154"/>
      <c r="E871" s="135"/>
      <c r="F871" s="135"/>
      <c r="G871" s="135"/>
      <c r="H871" s="135"/>
      <c r="I871" s="135"/>
    </row>
    <row r="872" spans="1:9" ht="12.75">
      <c r="A872" s="109"/>
      <c r="B872" s="60"/>
      <c r="C872" s="38"/>
      <c r="D872" s="154"/>
      <c r="E872" s="135"/>
      <c r="F872" s="135"/>
      <c r="G872" s="135"/>
      <c r="H872" s="135"/>
      <c r="I872" s="135"/>
    </row>
    <row r="873" spans="1:9" ht="12.75">
      <c r="A873" s="109"/>
      <c r="B873" s="60"/>
      <c r="C873" s="38"/>
      <c r="D873" s="154"/>
      <c r="E873" s="135"/>
      <c r="F873" s="135"/>
      <c r="G873" s="135"/>
      <c r="H873" s="135"/>
      <c r="I873" s="135"/>
    </row>
    <row r="874" spans="1:9" ht="12.75">
      <c r="A874" s="109"/>
      <c r="B874" s="60"/>
      <c r="C874" s="38"/>
      <c r="D874" s="154"/>
      <c r="E874" s="135"/>
      <c r="F874" s="135"/>
      <c r="G874" s="135"/>
      <c r="H874" s="135"/>
      <c r="I874" s="135"/>
    </row>
    <row r="875" spans="1:9" ht="12.75">
      <c r="A875" s="109"/>
      <c r="B875" s="60"/>
      <c r="C875" s="38"/>
      <c r="D875" s="154"/>
      <c r="E875" s="135"/>
      <c r="F875" s="135"/>
      <c r="G875" s="135"/>
      <c r="H875" s="135"/>
      <c r="I875" s="135"/>
    </row>
    <row r="876" spans="1:9" ht="12.75">
      <c r="A876" s="109"/>
      <c r="B876" s="60"/>
      <c r="C876" s="38"/>
      <c r="D876" s="154"/>
      <c r="E876" s="135"/>
      <c r="F876" s="135"/>
      <c r="G876" s="135"/>
      <c r="H876" s="135"/>
      <c r="I876" s="135"/>
    </row>
    <row r="877" spans="1:9" ht="12.75">
      <c r="A877" s="109"/>
      <c r="B877" s="60"/>
      <c r="C877" s="38"/>
      <c r="D877" s="154"/>
      <c r="E877" s="135"/>
      <c r="F877" s="135"/>
      <c r="G877" s="135"/>
      <c r="H877" s="135"/>
      <c r="I877" s="135"/>
    </row>
    <row r="878" spans="1:9" ht="12.75">
      <c r="A878" s="109"/>
      <c r="B878" s="60"/>
      <c r="C878" s="38"/>
      <c r="D878" s="154"/>
      <c r="E878" s="135"/>
      <c r="F878" s="135"/>
      <c r="G878" s="135"/>
      <c r="H878" s="135"/>
      <c r="I878" s="135"/>
    </row>
    <row r="879" spans="1:9" ht="12.75">
      <c r="A879" s="109"/>
      <c r="B879" s="60"/>
      <c r="C879" s="38"/>
      <c r="D879" s="154"/>
      <c r="E879" s="135"/>
      <c r="F879" s="135"/>
      <c r="G879" s="135"/>
      <c r="H879" s="135"/>
      <c r="I879" s="135"/>
    </row>
    <row r="880" spans="1:9" ht="12.75">
      <c r="A880" s="109"/>
      <c r="B880" s="60"/>
      <c r="C880" s="38"/>
      <c r="D880" s="154"/>
      <c r="E880" s="135"/>
      <c r="F880" s="135"/>
      <c r="G880" s="135"/>
      <c r="H880" s="135"/>
      <c r="I880" s="135"/>
    </row>
    <row r="881" spans="1:9" ht="12.75">
      <c r="A881" s="109"/>
      <c r="B881" s="60"/>
      <c r="C881" s="38"/>
      <c r="D881" s="154"/>
      <c r="E881" s="135"/>
      <c r="F881" s="135"/>
      <c r="G881" s="135"/>
      <c r="H881" s="135"/>
      <c r="I881" s="135"/>
    </row>
    <row r="882" spans="1:9" ht="12.75">
      <c r="A882" s="109"/>
      <c r="B882" s="60"/>
      <c r="C882" s="38"/>
      <c r="D882" s="154"/>
      <c r="E882" s="135"/>
      <c r="F882" s="135"/>
      <c r="G882" s="135"/>
      <c r="H882" s="135"/>
      <c r="I882" s="135"/>
    </row>
    <row r="883" spans="1:9" ht="12.75">
      <c r="A883" s="109"/>
      <c r="B883" s="60"/>
      <c r="C883" s="38"/>
      <c r="D883" s="154"/>
      <c r="E883" s="135"/>
      <c r="F883" s="135"/>
      <c r="G883" s="135"/>
      <c r="H883" s="135"/>
      <c r="I883" s="135"/>
    </row>
    <row r="884" spans="1:9" ht="12.75">
      <c r="A884" s="109"/>
      <c r="B884" s="60"/>
      <c r="C884" s="38"/>
      <c r="D884" s="154"/>
      <c r="E884" s="135"/>
      <c r="F884" s="135"/>
      <c r="G884" s="135"/>
      <c r="H884" s="135"/>
      <c r="I884" s="135"/>
    </row>
    <row r="885" spans="1:9" ht="12.75">
      <c r="A885" s="109"/>
      <c r="B885" s="60"/>
      <c r="C885" s="38"/>
      <c r="D885" s="154"/>
      <c r="E885" s="135"/>
      <c r="F885" s="135"/>
      <c r="G885" s="135"/>
      <c r="H885" s="135"/>
      <c r="I885" s="135"/>
    </row>
    <row r="886" spans="1:9" ht="12.75">
      <c r="A886" s="109"/>
      <c r="B886" s="60"/>
      <c r="C886" s="38"/>
      <c r="D886" s="154"/>
      <c r="E886" s="135"/>
      <c r="F886" s="135"/>
      <c r="G886" s="135"/>
      <c r="H886" s="135"/>
      <c r="I886" s="135"/>
    </row>
    <row r="887" spans="1:9" ht="15.75" customHeight="1">
      <c r="A887" s="109"/>
      <c r="B887" s="60"/>
      <c r="C887" s="38"/>
      <c r="D887" s="154"/>
      <c r="E887" s="135"/>
      <c r="F887" s="135"/>
      <c r="G887" s="135"/>
      <c r="H887" s="135"/>
      <c r="I887" s="135"/>
    </row>
    <row r="888" spans="1:9" ht="12.75">
      <c r="A888" s="109"/>
      <c r="B888" s="60"/>
      <c r="C888" s="38"/>
      <c r="D888" s="154"/>
      <c r="E888" s="135"/>
      <c r="F888" s="135"/>
      <c r="G888" s="135"/>
      <c r="H888" s="135"/>
      <c r="I888" s="135"/>
    </row>
    <row r="889" spans="1:9" ht="12.75">
      <c r="A889" s="109"/>
      <c r="B889" s="60"/>
      <c r="C889" s="38"/>
      <c r="D889" s="154"/>
      <c r="E889" s="135"/>
      <c r="F889" s="135"/>
      <c r="G889" s="135"/>
      <c r="H889" s="135"/>
      <c r="I889" s="135"/>
    </row>
    <row r="890" spans="1:9" ht="12.75">
      <c r="A890" s="109"/>
      <c r="B890" s="60"/>
      <c r="C890" s="38"/>
      <c r="D890" s="154"/>
      <c r="E890" s="135"/>
      <c r="F890" s="135"/>
      <c r="G890" s="135"/>
      <c r="H890" s="135"/>
      <c r="I890" s="135"/>
    </row>
    <row r="891" spans="1:9" ht="12.75">
      <c r="A891" s="109"/>
      <c r="B891" s="60"/>
      <c r="C891" s="38"/>
      <c r="D891" s="154"/>
      <c r="E891" s="135"/>
      <c r="F891" s="135"/>
      <c r="G891" s="135"/>
      <c r="H891" s="135"/>
      <c r="I891" s="135"/>
    </row>
    <row r="892" spans="1:9" ht="12.75">
      <c r="A892" s="109"/>
      <c r="B892" s="60"/>
      <c r="C892" s="38"/>
      <c r="D892" s="154"/>
      <c r="E892" s="135"/>
      <c r="F892" s="135"/>
      <c r="G892" s="135"/>
      <c r="H892" s="135"/>
      <c r="I892" s="135"/>
    </row>
    <row r="893" spans="1:9" ht="12.75">
      <c r="A893" s="109"/>
      <c r="B893" s="60"/>
      <c r="C893" s="38"/>
      <c r="D893" s="154"/>
      <c r="E893" s="135"/>
      <c r="F893" s="135"/>
      <c r="G893" s="135"/>
      <c r="H893" s="135"/>
      <c r="I893" s="135"/>
    </row>
    <row r="894" spans="1:9" ht="12.75">
      <c r="A894" s="109"/>
      <c r="B894" s="60"/>
      <c r="C894" s="38"/>
      <c r="D894" s="154"/>
      <c r="E894" s="135"/>
      <c r="F894" s="135"/>
      <c r="G894" s="135"/>
      <c r="H894" s="135"/>
      <c r="I894" s="135"/>
    </row>
    <row r="895" spans="1:9" ht="12.75">
      <c r="A895" s="109"/>
      <c r="B895" s="60"/>
      <c r="C895" s="38"/>
      <c r="D895" s="154"/>
      <c r="E895" s="135"/>
      <c r="F895" s="135"/>
      <c r="G895" s="135"/>
      <c r="H895" s="135"/>
      <c r="I895" s="135"/>
    </row>
    <row r="896" spans="1:9" ht="12.75">
      <c r="A896" s="109"/>
      <c r="B896" s="60"/>
      <c r="C896" s="38"/>
      <c r="D896" s="154"/>
      <c r="E896" s="135"/>
      <c r="F896" s="135"/>
      <c r="G896" s="135"/>
      <c r="H896" s="135"/>
      <c r="I896" s="135"/>
    </row>
    <row r="897" spans="1:9" ht="12.75">
      <c r="A897" s="109"/>
      <c r="B897" s="60"/>
      <c r="C897" s="38"/>
      <c r="D897" s="154"/>
      <c r="E897" s="135"/>
      <c r="F897" s="135"/>
      <c r="G897" s="135"/>
      <c r="H897" s="135"/>
      <c r="I897" s="135"/>
    </row>
    <row r="898" spans="1:9" ht="12.75">
      <c r="A898" s="109"/>
      <c r="B898" s="60"/>
      <c r="C898" s="38"/>
      <c r="D898" s="154"/>
      <c r="E898" s="61"/>
      <c r="F898" s="61"/>
      <c r="G898" s="61"/>
      <c r="H898" s="61"/>
      <c r="I898" s="61"/>
    </row>
    <row r="899" spans="1:9" ht="13.5" thickBot="1">
      <c r="A899" s="257" t="s">
        <v>188</v>
      </c>
      <c r="B899" s="257"/>
      <c r="C899" s="257"/>
      <c r="D899" s="257"/>
      <c r="E899" s="126"/>
      <c r="F899" s="126"/>
      <c r="G899" s="126"/>
      <c r="H899" s="126"/>
      <c r="I899" s="127">
        <f>SUM(I849:I898)</f>
        <v>0</v>
      </c>
    </row>
    <row r="900" spans="1:9" ht="13.5" thickTop="1">
      <c r="A900" s="258" t="s">
        <v>28</v>
      </c>
      <c r="B900" s="258"/>
      <c r="C900" s="258"/>
      <c r="D900" s="258"/>
      <c r="E900" s="128"/>
      <c r="F900" s="128"/>
      <c r="G900" s="128"/>
      <c r="H900" s="128"/>
      <c r="I900" s="128"/>
    </row>
    <row r="901" spans="1:9" ht="12.75">
      <c r="A901" s="106"/>
      <c r="B901" s="106"/>
      <c r="C901" s="55"/>
      <c r="D901" s="106"/>
      <c r="E901" s="129"/>
      <c r="F901" s="129"/>
      <c r="G901" s="129"/>
      <c r="H901" s="129"/>
      <c r="I901" s="129"/>
    </row>
    <row r="902" spans="1:9" ht="12.75">
      <c r="A902" s="70"/>
      <c r="B902" s="71" t="s">
        <v>243</v>
      </c>
      <c r="C902" s="132"/>
      <c r="D902" s="2"/>
      <c r="E902" s="29"/>
      <c r="F902" s="29"/>
      <c r="G902" s="29"/>
      <c r="H902" s="29"/>
      <c r="I902" s="29"/>
    </row>
    <row r="903" spans="1:9" ht="12.75">
      <c r="A903" s="70"/>
      <c r="B903" s="71" t="s">
        <v>189</v>
      </c>
      <c r="C903" s="132"/>
      <c r="D903" s="2"/>
      <c r="E903" s="29"/>
      <c r="F903" s="29"/>
      <c r="G903" s="29"/>
      <c r="H903" s="29"/>
      <c r="I903" s="29"/>
    </row>
    <row r="904" spans="1:9" ht="12.75">
      <c r="A904" s="79">
        <v>10.1</v>
      </c>
      <c r="B904" s="72" t="s">
        <v>30</v>
      </c>
      <c r="C904" s="132"/>
      <c r="D904" s="2"/>
      <c r="E904" s="29"/>
      <c r="F904" s="29"/>
      <c r="G904" s="29"/>
      <c r="H904" s="29"/>
      <c r="I904" s="29"/>
    </row>
    <row r="905" spans="1:9" ht="114.75">
      <c r="A905" s="70"/>
      <c r="B905" s="60" t="s">
        <v>190</v>
      </c>
      <c r="C905" s="132"/>
      <c r="D905" s="2"/>
      <c r="E905" s="29"/>
      <c r="F905" s="29"/>
      <c r="G905" s="29"/>
      <c r="H905" s="29"/>
      <c r="I905" s="29"/>
    </row>
    <row r="906" spans="1:9" ht="12.75">
      <c r="A906" s="79">
        <v>10.2</v>
      </c>
      <c r="B906" s="72" t="s">
        <v>239</v>
      </c>
      <c r="C906" s="133"/>
      <c r="D906" s="2"/>
      <c r="E906" s="29"/>
      <c r="F906" s="29"/>
      <c r="G906" s="29"/>
      <c r="H906" s="29"/>
      <c r="I906" s="29"/>
    </row>
    <row r="907" spans="1:9" ht="25.5">
      <c r="A907" s="70" t="s">
        <v>7</v>
      </c>
      <c r="B907" s="60" t="s">
        <v>313</v>
      </c>
      <c r="C907" s="133">
        <v>1</v>
      </c>
      <c r="D907" s="2" t="s">
        <v>22</v>
      </c>
      <c r="E907" s="135">
        <v>0</v>
      </c>
      <c r="F907" s="135">
        <v>0</v>
      </c>
      <c r="G907" s="135">
        <f>C907*E907</f>
        <v>0</v>
      </c>
      <c r="H907" s="135">
        <f>C907*F907</f>
        <v>0</v>
      </c>
      <c r="I907" s="135">
        <f>G907+H907</f>
        <v>0</v>
      </c>
    </row>
    <row r="908" spans="1:9" ht="6.75" customHeight="1">
      <c r="A908" s="70"/>
      <c r="B908" s="60"/>
      <c r="C908" s="133"/>
      <c r="D908" s="2"/>
      <c r="E908" s="135">
        <v>0</v>
      </c>
      <c r="F908" s="135">
        <v>0</v>
      </c>
      <c r="G908" s="135">
        <f aca="true" t="shared" si="33" ref="G908:G939">C908*E908</f>
        <v>0</v>
      </c>
      <c r="H908" s="135">
        <f aca="true" t="shared" si="34" ref="H908:H939">C908*F908</f>
        <v>0</v>
      </c>
      <c r="I908" s="135">
        <f aca="true" t="shared" si="35" ref="I908:I939">G908+H908</f>
        <v>0</v>
      </c>
    </row>
    <row r="909" spans="1:9" ht="12.75">
      <c r="A909" s="79">
        <v>10.3</v>
      </c>
      <c r="B909" s="72" t="s">
        <v>270</v>
      </c>
      <c r="C909" s="133"/>
      <c r="D909" s="2"/>
      <c r="E909" s="135">
        <v>0</v>
      </c>
      <c r="F909" s="135">
        <v>0</v>
      </c>
      <c r="G909" s="135">
        <f t="shared" si="33"/>
        <v>0</v>
      </c>
      <c r="H909" s="135">
        <f t="shared" si="34"/>
        <v>0</v>
      </c>
      <c r="I909" s="135">
        <f t="shared" si="35"/>
        <v>0</v>
      </c>
    </row>
    <row r="910" spans="1:9" ht="38.25">
      <c r="A910" s="70" t="s">
        <v>7</v>
      </c>
      <c r="B910" s="60" t="s">
        <v>314</v>
      </c>
      <c r="C910" s="133">
        <v>1</v>
      </c>
      <c r="D910" s="2" t="s">
        <v>22</v>
      </c>
      <c r="E910" s="135">
        <v>0</v>
      </c>
      <c r="F910" s="135">
        <v>0</v>
      </c>
      <c r="G910" s="135">
        <f t="shared" si="33"/>
        <v>0</v>
      </c>
      <c r="H910" s="135">
        <f t="shared" si="34"/>
        <v>0</v>
      </c>
      <c r="I910" s="135">
        <f t="shared" si="35"/>
        <v>0</v>
      </c>
    </row>
    <row r="911" spans="1:9" ht="38.25">
      <c r="A911" s="70" t="s">
        <v>38</v>
      </c>
      <c r="B911" s="60" t="s">
        <v>315</v>
      </c>
      <c r="C911" s="133">
        <v>1</v>
      </c>
      <c r="D911" s="2" t="s">
        <v>22</v>
      </c>
      <c r="E911" s="135">
        <v>0</v>
      </c>
      <c r="F911" s="135">
        <v>0</v>
      </c>
      <c r="G911" s="135">
        <f t="shared" si="33"/>
        <v>0</v>
      </c>
      <c r="H911" s="135">
        <f t="shared" si="34"/>
        <v>0</v>
      </c>
      <c r="I911" s="135">
        <f t="shared" si="35"/>
        <v>0</v>
      </c>
    </row>
    <row r="912" spans="1:9" ht="12.75">
      <c r="A912" s="70"/>
      <c r="B912" s="60"/>
      <c r="C912" s="132"/>
      <c r="D912" s="2"/>
      <c r="E912" s="135">
        <v>0</v>
      </c>
      <c r="F912" s="135">
        <v>0</v>
      </c>
      <c r="G912" s="135">
        <f t="shared" si="33"/>
        <v>0</v>
      </c>
      <c r="H912" s="135">
        <f t="shared" si="34"/>
        <v>0</v>
      </c>
      <c r="I912" s="135">
        <f t="shared" si="35"/>
        <v>0</v>
      </c>
    </row>
    <row r="913" spans="1:9" ht="12.75">
      <c r="A913" s="79">
        <v>10.4</v>
      </c>
      <c r="B913" s="84" t="s">
        <v>191</v>
      </c>
      <c r="C913" s="132"/>
      <c r="D913" s="2"/>
      <c r="E913" s="135">
        <v>0</v>
      </c>
      <c r="F913" s="135">
        <v>0</v>
      </c>
      <c r="G913" s="135">
        <f t="shared" si="33"/>
        <v>0</v>
      </c>
      <c r="H913" s="135">
        <f t="shared" si="34"/>
        <v>0</v>
      </c>
      <c r="I913" s="135">
        <f t="shared" si="35"/>
        <v>0</v>
      </c>
    </row>
    <row r="914" spans="1:9" ht="38.25">
      <c r="A914" s="70"/>
      <c r="B914" s="60" t="s">
        <v>192</v>
      </c>
      <c r="C914" s="132"/>
      <c r="D914" s="2"/>
      <c r="E914" s="135">
        <v>0</v>
      </c>
      <c r="F914" s="135">
        <v>0</v>
      </c>
      <c r="G914" s="135">
        <f t="shared" si="33"/>
        <v>0</v>
      </c>
      <c r="H914" s="135">
        <f t="shared" si="34"/>
        <v>0</v>
      </c>
      <c r="I914" s="135">
        <f t="shared" si="35"/>
        <v>0</v>
      </c>
    </row>
    <row r="915" spans="1:9" ht="25.5">
      <c r="A915" s="70"/>
      <c r="B915" s="60" t="s">
        <v>193</v>
      </c>
      <c r="C915" s="132"/>
      <c r="D915" s="2"/>
      <c r="E915" s="135">
        <v>0</v>
      </c>
      <c r="F915" s="135">
        <v>0</v>
      </c>
      <c r="G915" s="135">
        <f t="shared" si="33"/>
        <v>0</v>
      </c>
      <c r="H915" s="135">
        <f t="shared" si="34"/>
        <v>0</v>
      </c>
      <c r="I915" s="135">
        <f t="shared" si="35"/>
        <v>0</v>
      </c>
    </row>
    <row r="916" spans="1:9" ht="25.5">
      <c r="A916" s="70"/>
      <c r="B916" s="60" t="s">
        <v>194</v>
      </c>
      <c r="C916" s="132"/>
      <c r="D916" s="2"/>
      <c r="E916" s="135">
        <v>0</v>
      </c>
      <c r="F916" s="135">
        <v>0</v>
      </c>
      <c r="G916" s="135">
        <f t="shared" si="33"/>
        <v>0</v>
      </c>
      <c r="H916" s="135">
        <f t="shared" si="34"/>
        <v>0</v>
      </c>
      <c r="I916" s="135">
        <f t="shared" si="35"/>
        <v>0</v>
      </c>
    </row>
    <row r="917" spans="1:9" ht="12.75">
      <c r="A917" s="70"/>
      <c r="B917" s="60" t="s">
        <v>195</v>
      </c>
      <c r="C917" s="132"/>
      <c r="D917" s="2"/>
      <c r="E917" s="135">
        <v>0</v>
      </c>
      <c r="F917" s="135">
        <v>0</v>
      </c>
      <c r="G917" s="135">
        <f t="shared" si="33"/>
        <v>0</v>
      </c>
      <c r="H917" s="135">
        <f t="shared" si="34"/>
        <v>0</v>
      </c>
      <c r="I917" s="135">
        <f t="shared" si="35"/>
        <v>0</v>
      </c>
    </row>
    <row r="918" spans="1:9" ht="25.5">
      <c r="A918" s="70"/>
      <c r="B918" s="60" t="s">
        <v>196</v>
      </c>
      <c r="C918" s="132"/>
      <c r="D918" s="2"/>
      <c r="E918" s="135">
        <v>0</v>
      </c>
      <c r="F918" s="135">
        <v>0</v>
      </c>
      <c r="G918" s="135">
        <f t="shared" si="33"/>
        <v>0</v>
      </c>
      <c r="H918" s="135">
        <f t="shared" si="34"/>
        <v>0</v>
      </c>
      <c r="I918" s="135">
        <f t="shared" si="35"/>
        <v>0</v>
      </c>
    </row>
    <row r="919" spans="1:9" ht="25.5">
      <c r="A919" s="70"/>
      <c r="B919" s="60" t="s">
        <v>197</v>
      </c>
      <c r="C919" s="133"/>
      <c r="D919" s="2"/>
      <c r="E919" s="135">
        <v>0</v>
      </c>
      <c r="F919" s="135">
        <v>0</v>
      </c>
      <c r="G919" s="135">
        <f t="shared" si="33"/>
        <v>0</v>
      </c>
      <c r="H919" s="135">
        <f t="shared" si="34"/>
        <v>0</v>
      </c>
      <c r="I919" s="135">
        <f t="shared" si="35"/>
        <v>0</v>
      </c>
    </row>
    <row r="920" spans="1:9" ht="12.75">
      <c r="A920" s="70" t="s">
        <v>7</v>
      </c>
      <c r="B920" s="162" t="s">
        <v>198</v>
      </c>
      <c r="C920" s="236">
        <v>11</v>
      </c>
      <c r="D920" s="2" t="s">
        <v>199</v>
      </c>
      <c r="E920" s="135">
        <v>0</v>
      </c>
      <c r="F920" s="135">
        <v>0</v>
      </c>
      <c r="G920" s="135">
        <f t="shared" si="33"/>
        <v>0</v>
      </c>
      <c r="H920" s="135">
        <f t="shared" si="34"/>
        <v>0</v>
      </c>
      <c r="I920" s="135">
        <f t="shared" si="35"/>
        <v>0</v>
      </c>
    </row>
    <row r="921" spans="1:9" ht="12.75">
      <c r="A921" s="70" t="s">
        <v>37</v>
      </c>
      <c r="B921" s="162" t="s">
        <v>259</v>
      </c>
      <c r="C921" s="236">
        <v>11</v>
      </c>
      <c r="D921" s="2" t="s">
        <v>199</v>
      </c>
      <c r="E921" s="135">
        <v>0</v>
      </c>
      <c r="F921" s="135">
        <v>0</v>
      </c>
      <c r="G921" s="135">
        <f t="shared" si="33"/>
        <v>0</v>
      </c>
      <c r="H921" s="135">
        <f t="shared" si="34"/>
        <v>0</v>
      </c>
      <c r="I921" s="135">
        <f t="shared" si="35"/>
        <v>0</v>
      </c>
    </row>
    <row r="922" spans="1:21" s="146" customFormat="1" ht="27" customHeight="1">
      <c r="A922" s="70" t="s">
        <v>38</v>
      </c>
      <c r="B922" s="190" t="s">
        <v>320</v>
      </c>
      <c r="C922" s="231">
        <v>3</v>
      </c>
      <c r="D922" s="2" t="s">
        <v>199</v>
      </c>
      <c r="E922" s="135">
        <v>0</v>
      </c>
      <c r="F922" s="135">
        <v>0</v>
      </c>
      <c r="G922" s="135">
        <f t="shared" si="33"/>
        <v>0</v>
      </c>
      <c r="H922" s="135">
        <f t="shared" si="34"/>
        <v>0</v>
      </c>
      <c r="I922" s="135">
        <f t="shared" si="35"/>
        <v>0</v>
      </c>
      <c r="K922" s="147"/>
      <c r="L922" s="147"/>
      <c r="M922" s="147"/>
      <c r="N922" s="147"/>
      <c r="O922" s="147"/>
      <c r="P922" s="147"/>
      <c r="Q922" s="147"/>
      <c r="R922" s="147"/>
      <c r="S922" s="147"/>
      <c r="T922" s="147"/>
      <c r="U922" s="147"/>
    </row>
    <row r="923" spans="1:9" ht="12.75">
      <c r="A923" s="70" t="s">
        <v>39</v>
      </c>
      <c r="B923" s="162" t="s">
        <v>271</v>
      </c>
      <c r="C923" s="236">
        <v>11</v>
      </c>
      <c r="D923" s="2" t="s">
        <v>199</v>
      </c>
      <c r="E923" s="135">
        <v>0</v>
      </c>
      <c r="F923" s="135">
        <v>0</v>
      </c>
      <c r="G923" s="135">
        <f t="shared" si="33"/>
        <v>0</v>
      </c>
      <c r="H923" s="135">
        <f t="shared" si="34"/>
        <v>0</v>
      </c>
      <c r="I923" s="135">
        <f t="shared" si="35"/>
        <v>0</v>
      </c>
    </row>
    <row r="924" spans="1:9" ht="12.75">
      <c r="A924" s="70" t="s">
        <v>40</v>
      </c>
      <c r="B924" s="163" t="s">
        <v>260</v>
      </c>
      <c r="C924" s="236">
        <v>18</v>
      </c>
      <c r="D924" s="2" t="s">
        <v>199</v>
      </c>
      <c r="E924" s="135">
        <v>0</v>
      </c>
      <c r="F924" s="135">
        <v>0</v>
      </c>
      <c r="G924" s="135">
        <f t="shared" si="33"/>
        <v>0</v>
      </c>
      <c r="H924" s="135">
        <f t="shared" si="34"/>
        <v>0</v>
      </c>
      <c r="I924" s="135">
        <f t="shared" si="35"/>
        <v>0</v>
      </c>
    </row>
    <row r="925" spans="1:9" ht="12.75">
      <c r="A925" s="70" t="s">
        <v>41</v>
      </c>
      <c r="B925" s="162" t="s">
        <v>272</v>
      </c>
      <c r="C925" s="236">
        <v>11</v>
      </c>
      <c r="D925" s="2" t="s">
        <v>199</v>
      </c>
      <c r="E925" s="135">
        <v>0</v>
      </c>
      <c r="F925" s="135">
        <v>0</v>
      </c>
      <c r="G925" s="135">
        <f t="shared" si="33"/>
        <v>0</v>
      </c>
      <c r="H925" s="135">
        <f t="shared" si="34"/>
        <v>0</v>
      </c>
      <c r="I925" s="135">
        <f t="shared" si="35"/>
        <v>0</v>
      </c>
    </row>
    <row r="926" spans="1:9" ht="12.75">
      <c r="A926" s="70" t="s">
        <v>42</v>
      </c>
      <c r="B926" s="162" t="s">
        <v>273</v>
      </c>
      <c r="C926" s="236">
        <v>11</v>
      </c>
      <c r="D926" s="2" t="s">
        <v>199</v>
      </c>
      <c r="E926" s="135">
        <v>0</v>
      </c>
      <c r="F926" s="135">
        <v>0</v>
      </c>
      <c r="G926" s="135">
        <f t="shared" si="33"/>
        <v>0</v>
      </c>
      <c r="H926" s="135">
        <f t="shared" si="34"/>
        <v>0</v>
      </c>
      <c r="I926" s="135">
        <f t="shared" si="35"/>
        <v>0</v>
      </c>
    </row>
    <row r="927" spans="1:9" ht="12.75">
      <c r="A927" s="70" t="s">
        <v>43</v>
      </c>
      <c r="B927" s="162" t="s">
        <v>274</v>
      </c>
      <c r="C927" s="236">
        <v>11</v>
      </c>
      <c r="D927" s="2" t="s">
        <v>199</v>
      </c>
      <c r="E927" s="135">
        <v>0</v>
      </c>
      <c r="F927" s="135">
        <v>0</v>
      </c>
      <c r="G927" s="135">
        <f t="shared" si="33"/>
        <v>0</v>
      </c>
      <c r="H927" s="135">
        <f t="shared" si="34"/>
        <v>0</v>
      </c>
      <c r="I927" s="135">
        <f t="shared" si="35"/>
        <v>0</v>
      </c>
    </row>
    <row r="928" spans="1:9" ht="12.75">
      <c r="A928" s="70" t="s">
        <v>44</v>
      </c>
      <c r="B928" s="162" t="s">
        <v>275</v>
      </c>
      <c r="C928" s="236">
        <v>11</v>
      </c>
      <c r="D928" s="2" t="s">
        <v>199</v>
      </c>
      <c r="E928" s="135">
        <v>0</v>
      </c>
      <c r="F928" s="135">
        <v>0</v>
      </c>
      <c r="G928" s="135">
        <f t="shared" si="33"/>
        <v>0</v>
      </c>
      <c r="H928" s="135">
        <f t="shared" si="34"/>
        <v>0</v>
      </c>
      <c r="I928" s="135">
        <f t="shared" si="35"/>
        <v>0</v>
      </c>
    </row>
    <row r="929" spans="1:9" ht="12.75">
      <c r="A929" s="70" t="s">
        <v>45</v>
      </c>
      <c r="B929" s="162" t="s">
        <v>276</v>
      </c>
      <c r="C929" s="236">
        <v>11</v>
      </c>
      <c r="D929" s="2" t="s">
        <v>199</v>
      </c>
      <c r="E929" s="135">
        <v>0</v>
      </c>
      <c r="F929" s="135">
        <v>0</v>
      </c>
      <c r="G929" s="135">
        <f t="shared" si="33"/>
        <v>0</v>
      </c>
      <c r="H929" s="135">
        <f t="shared" si="34"/>
        <v>0</v>
      </c>
      <c r="I929" s="135">
        <f t="shared" si="35"/>
        <v>0</v>
      </c>
    </row>
    <row r="930" spans="1:9" ht="6" customHeight="1">
      <c r="A930" s="70"/>
      <c r="B930" s="162"/>
      <c r="C930" s="221"/>
      <c r="D930" s="2"/>
      <c r="E930" s="135">
        <v>0</v>
      </c>
      <c r="F930" s="135">
        <v>0</v>
      </c>
      <c r="G930" s="135">
        <f t="shared" si="33"/>
        <v>0</v>
      </c>
      <c r="H930" s="135">
        <f t="shared" si="34"/>
        <v>0</v>
      </c>
      <c r="I930" s="135">
        <f t="shared" si="35"/>
        <v>0</v>
      </c>
    </row>
    <row r="931" spans="1:9" ht="12.75">
      <c r="A931" s="79">
        <v>10.5</v>
      </c>
      <c r="B931" s="72" t="s">
        <v>200</v>
      </c>
      <c r="C931" s="132"/>
      <c r="D931" s="2"/>
      <c r="E931" s="135">
        <v>0</v>
      </c>
      <c r="F931" s="135">
        <v>0</v>
      </c>
      <c r="G931" s="135">
        <f t="shared" si="33"/>
        <v>0</v>
      </c>
      <c r="H931" s="135">
        <f t="shared" si="34"/>
        <v>0</v>
      </c>
      <c r="I931" s="135">
        <f t="shared" si="35"/>
        <v>0</v>
      </c>
    </row>
    <row r="932" spans="1:9" ht="51">
      <c r="A932" s="70"/>
      <c r="B932" s="60" t="s">
        <v>316</v>
      </c>
      <c r="C932" s="133"/>
      <c r="D932" s="2"/>
      <c r="E932" s="135">
        <v>0</v>
      </c>
      <c r="F932" s="135">
        <v>0</v>
      </c>
      <c r="G932" s="135">
        <f t="shared" si="33"/>
        <v>0</v>
      </c>
      <c r="H932" s="135">
        <f t="shared" si="34"/>
        <v>0</v>
      </c>
      <c r="I932" s="135">
        <f t="shared" si="35"/>
        <v>0</v>
      </c>
    </row>
    <row r="933" spans="1:9" ht="12.75">
      <c r="A933" s="70" t="s">
        <v>7</v>
      </c>
      <c r="B933" s="60" t="s">
        <v>240</v>
      </c>
      <c r="C933" s="133">
        <v>1</v>
      </c>
      <c r="D933" s="2" t="s">
        <v>199</v>
      </c>
      <c r="E933" s="135">
        <v>0</v>
      </c>
      <c r="F933" s="135">
        <v>0</v>
      </c>
      <c r="G933" s="135">
        <f t="shared" si="33"/>
        <v>0</v>
      </c>
      <c r="H933" s="135">
        <f t="shared" si="34"/>
        <v>0</v>
      </c>
      <c r="I933" s="135">
        <f t="shared" si="35"/>
        <v>0</v>
      </c>
    </row>
    <row r="934" spans="1:9" ht="4.5" customHeight="1">
      <c r="A934" s="70"/>
      <c r="B934" s="60"/>
      <c r="C934" s="133"/>
      <c r="D934" s="2"/>
      <c r="E934" s="135">
        <v>0</v>
      </c>
      <c r="F934" s="135">
        <v>0</v>
      </c>
      <c r="G934" s="135">
        <f t="shared" si="33"/>
        <v>0</v>
      </c>
      <c r="H934" s="135">
        <f t="shared" si="34"/>
        <v>0</v>
      </c>
      <c r="I934" s="135">
        <f t="shared" si="35"/>
        <v>0</v>
      </c>
    </row>
    <row r="935" spans="1:9" ht="12.75">
      <c r="A935" s="79">
        <v>10.6</v>
      </c>
      <c r="B935" s="72" t="s">
        <v>201</v>
      </c>
      <c r="C935" s="133"/>
      <c r="D935" s="2"/>
      <c r="E935" s="135">
        <v>0</v>
      </c>
      <c r="F935" s="135">
        <v>0</v>
      </c>
      <c r="G935" s="135">
        <f t="shared" si="33"/>
        <v>0</v>
      </c>
      <c r="H935" s="135">
        <f t="shared" si="34"/>
        <v>0</v>
      </c>
      <c r="I935" s="135">
        <f t="shared" si="35"/>
        <v>0</v>
      </c>
    </row>
    <row r="936" spans="1:9" ht="15" customHeight="1">
      <c r="A936" s="70"/>
      <c r="B936" s="81" t="s">
        <v>202</v>
      </c>
      <c r="C936" s="133"/>
      <c r="D936" s="2"/>
      <c r="E936" s="135">
        <v>0</v>
      </c>
      <c r="F936" s="135">
        <v>0</v>
      </c>
      <c r="G936" s="135">
        <f t="shared" si="33"/>
        <v>0</v>
      </c>
      <c r="H936" s="135">
        <f t="shared" si="34"/>
        <v>0</v>
      </c>
      <c r="I936" s="135">
        <f t="shared" si="35"/>
        <v>0</v>
      </c>
    </row>
    <row r="937" spans="1:9" ht="36" customHeight="1">
      <c r="A937" s="70" t="s">
        <v>7</v>
      </c>
      <c r="B937" s="60" t="s">
        <v>317</v>
      </c>
      <c r="C937" s="133">
        <v>1</v>
      </c>
      <c r="D937" s="2" t="s">
        <v>22</v>
      </c>
      <c r="E937" s="135">
        <v>0</v>
      </c>
      <c r="F937" s="135">
        <v>0</v>
      </c>
      <c r="G937" s="135">
        <f t="shared" si="33"/>
        <v>0</v>
      </c>
      <c r="H937" s="135">
        <f t="shared" si="34"/>
        <v>0</v>
      </c>
      <c r="I937" s="135">
        <f t="shared" si="35"/>
        <v>0</v>
      </c>
    </row>
    <row r="938" spans="1:9" ht="54.75" customHeight="1">
      <c r="A938" s="70" t="s">
        <v>37</v>
      </c>
      <c r="B938" s="60" t="s">
        <v>416</v>
      </c>
      <c r="C938" s="133">
        <v>1</v>
      </c>
      <c r="D938" s="2" t="s">
        <v>22</v>
      </c>
      <c r="E938" s="135">
        <v>0</v>
      </c>
      <c r="F938" s="135">
        <v>0</v>
      </c>
      <c r="G938" s="135">
        <f t="shared" si="33"/>
        <v>0</v>
      </c>
      <c r="H938" s="135">
        <f t="shared" si="34"/>
        <v>0</v>
      </c>
      <c r="I938" s="135">
        <f t="shared" si="35"/>
        <v>0</v>
      </c>
    </row>
    <row r="939" spans="1:9" ht="46.5" customHeight="1">
      <c r="A939" s="70" t="s">
        <v>37</v>
      </c>
      <c r="B939" s="60" t="s">
        <v>203</v>
      </c>
      <c r="C939" s="133">
        <v>1</v>
      </c>
      <c r="D939" s="2" t="s">
        <v>22</v>
      </c>
      <c r="E939" s="135">
        <v>0</v>
      </c>
      <c r="F939" s="135">
        <v>0</v>
      </c>
      <c r="G939" s="135">
        <f t="shared" si="33"/>
        <v>0</v>
      </c>
      <c r="H939" s="135">
        <f t="shared" si="34"/>
        <v>0</v>
      </c>
      <c r="I939" s="135">
        <f t="shared" si="35"/>
        <v>0</v>
      </c>
    </row>
    <row r="940" spans="1:9" ht="13.5" thickBot="1">
      <c r="A940" s="255" t="s">
        <v>244</v>
      </c>
      <c r="B940" s="255"/>
      <c r="C940" s="255"/>
      <c r="D940" s="255"/>
      <c r="E940" s="122"/>
      <c r="F940" s="122"/>
      <c r="G940" s="122"/>
      <c r="H940" s="122"/>
      <c r="I940" s="127">
        <f>SUM(I906:I939)</f>
        <v>0</v>
      </c>
    </row>
    <row r="941" spans="1:9" ht="13.5" thickTop="1">
      <c r="A941" s="258" t="s">
        <v>28</v>
      </c>
      <c r="B941" s="258"/>
      <c r="C941" s="258"/>
      <c r="D941" s="258"/>
      <c r="E941" s="128"/>
      <c r="F941" s="128"/>
      <c r="G941" s="128"/>
      <c r="H941" s="128"/>
      <c r="I941" s="128"/>
    </row>
    <row r="942" spans="1:9" ht="12.75">
      <c r="A942" s="106"/>
      <c r="B942" s="106"/>
      <c r="C942" s="55"/>
      <c r="D942" s="106"/>
      <c r="E942" s="129"/>
      <c r="F942" s="129"/>
      <c r="G942" s="129"/>
      <c r="H942" s="129"/>
      <c r="I942" s="129"/>
    </row>
    <row r="943" spans="1:9" ht="12.75">
      <c r="A943" s="106"/>
      <c r="B943" s="106"/>
      <c r="C943" s="55"/>
      <c r="D943" s="106"/>
      <c r="E943" s="129"/>
      <c r="F943" s="129"/>
      <c r="G943" s="129"/>
      <c r="H943" s="129"/>
      <c r="I943" s="129"/>
    </row>
    <row r="944" spans="1:9" ht="12.75">
      <c r="A944" s="70"/>
      <c r="B944" s="71" t="s">
        <v>245</v>
      </c>
      <c r="C944" s="132"/>
      <c r="D944" s="2"/>
      <c r="E944" s="29"/>
      <c r="F944" s="29"/>
      <c r="G944" s="29"/>
      <c r="H944" s="29"/>
      <c r="I944" s="29"/>
    </row>
    <row r="945" spans="1:9" ht="12.75">
      <c r="A945" s="70"/>
      <c r="B945" s="71" t="s">
        <v>204</v>
      </c>
      <c r="C945" s="132"/>
      <c r="D945" s="2"/>
      <c r="E945" s="29"/>
      <c r="F945" s="29"/>
      <c r="G945" s="29"/>
      <c r="H945" s="29"/>
      <c r="I945" s="29"/>
    </row>
    <row r="946" spans="1:9" ht="12.75">
      <c r="A946" s="79">
        <v>11.1</v>
      </c>
      <c r="B946" s="72" t="s">
        <v>30</v>
      </c>
      <c r="C946" s="132"/>
      <c r="D946" s="2"/>
      <c r="E946" s="29"/>
      <c r="F946" s="29"/>
      <c r="G946" s="29"/>
      <c r="H946" s="29"/>
      <c r="I946" s="29"/>
    </row>
    <row r="947" spans="1:9" ht="63.75">
      <c r="A947" s="70"/>
      <c r="B947" s="60" t="s">
        <v>205</v>
      </c>
      <c r="C947" s="132"/>
      <c r="D947" s="2"/>
      <c r="E947" s="29"/>
      <c r="F947" s="29"/>
      <c r="G947" s="29"/>
      <c r="H947" s="29"/>
      <c r="I947" s="29"/>
    </row>
    <row r="948" spans="1:9" ht="38.25">
      <c r="A948" s="70"/>
      <c r="B948" s="60" t="s">
        <v>206</v>
      </c>
      <c r="C948" s="132"/>
      <c r="D948" s="2"/>
      <c r="E948" s="29"/>
      <c r="F948" s="29"/>
      <c r="G948" s="29"/>
      <c r="H948" s="29"/>
      <c r="I948" s="29"/>
    </row>
    <row r="949" spans="1:9" ht="51">
      <c r="A949" s="70"/>
      <c r="B949" s="60" t="s">
        <v>207</v>
      </c>
      <c r="C949" s="132"/>
      <c r="D949" s="2"/>
      <c r="E949" s="29"/>
      <c r="F949" s="29"/>
      <c r="G949" s="29"/>
      <c r="H949" s="29"/>
      <c r="I949" s="29"/>
    </row>
    <row r="950" spans="1:9" ht="25.5">
      <c r="A950" s="70"/>
      <c r="B950" s="60" t="s">
        <v>208</v>
      </c>
      <c r="C950" s="132"/>
      <c r="D950" s="2"/>
      <c r="E950" s="29"/>
      <c r="F950" s="29"/>
      <c r="G950" s="29"/>
      <c r="H950" s="29"/>
      <c r="I950" s="29"/>
    </row>
    <row r="951" spans="1:9" ht="12.75">
      <c r="A951" s="70"/>
      <c r="B951" s="60"/>
      <c r="C951" s="132"/>
      <c r="D951" s="2"/>
      <c r="E951" s="29"/>
      <c r="F951" s="29"/>
      <c r="G951" s="29"/>
      <c r="H951" s="29"/>
      <c r="I951" s="29"/>
    </row>
    <row r="952" spans="1:9" ht="12.75">
      <c r="A952" s="79">
        <v>11.2</v>
      </c>
      <c r="B952" s="72" t="s">
        <v>209</v>
      </c>
      <c r="C952" s="132"/>
      <c r="D952" s="2"/>
      <c r="E952" s="29"/>
      <c r="F952" s="29"/>
      <c r="G952" s="29"/>
      <c r="H952" s="29"/>
      <c r="I952" s="29"/>
    </row>
    <row r="953" spans="1:9" ht="38.25">
      <c r="A953" s="70"/>
      <c r="B953" s="87" t="s">
        <v>247</v>
      </c>
      <c r="C953" s="133">
        <v>1</v>
      </c>
      <c r="D953" s="2" t="s">
        <v>22</v>
      </c>
      <c r="E953" s="135">
        <v>0</v>
      </c>
      <c r="F953" s="135">
        <v>0</v>
      </c>
      <c r="G953" s="135">
        <f>C953*E953</f>
        <v>0</v>
      </c>
      <c r="H953" s="135">
        <f>C953*F953</f>
        <v>0</v>
      </c>
      <c r="I953" s="135">
        <f>G953+H953</f>
        <v>0</v>
      </c>
    </row>
    <row r="954" spans="1:9" ht="12.75">
      <c r="A954" s="79">
        <v>11.3</v>
      </c>
      <c r="B954" s="72" t="s">
        <v>210</v>
      </c>
      <c r="C954" s="133"/>
      <c r="D954" s="2"/>
      <c r="E954" s="135">
        <v>0</v>
      </c>
      <c r="F954" s="135">
        <v>0</v>
      </c>
      <c r="G954" s="135">
        <f aca="true" t="shared" si="36" ref="G954:G997">C954*E954</f>
        <v>0</v>
      </c>
      <c r="H954" s="135">
        <f aca="true" t="shared" si="37" ref="H954:H997">C954*F954</f>
        <v>0</v>
      </c>
      <c r="I954" s="135">
        <f aca="true" t="shared" si="38" ref="I954:I997">G954+H954</f>
        <v>0</v>
      </c>
    </row>
    <row r="955" spans="1:9" ht="38.25">
      <c r="A955" s="70"/>
      <c r="B955" s="60" t="s">
        <v>211</v>
      </c>
      <c r="C955" s="133"/>
      <c r="D955" s="2"/>
      <c r="E955" s="135">
        <v>0</v>
      </c>
      <c r="F955" s="135">
        <v>0</v>
      </c>
      <c r="G955" s="135">
        <f t="shared" si="36"/>
        <v>0</v>
      </c>
      <c r="H955" s="135">
        <f t="shared" si="37"/>
        <v>0</v>
      </c>
      <c r="I955" s="135">
        <f t="shared" si="38"/>
        <v>0</v>
      </c>
    </row>
    <row r="956" spans="1:9" ht="12.75">
      <c r="A956" s="70" t="s">
        <v>7</v>
      </c>
      <c r="B956" s="87" t="s">
        <v>212</v>
      </c>
      <c r="C956" s="179">
        <v>1</v>
      </c>
      <c r="D956" s="70" t="s">
        <v>199</v>
      </c>
      <c r="E956" s="135">
        <v>0</v>
      </c>
      <c r="F956" s="135">
        <v>0</v>
      </c>
      <c r="G956" s="135">
        <f t="shared" si="36"/>
        <v>0</v>
      </c>
      <c r="H956" s="135">
        <f t="shared" si="37"/>
        <v>0</v>
      </c>
      <c r="I956" s="135">
        <f t="shared" si="38"/>
        <v>0</v>
      </c>
    </row>
    <row r="957" spans="1:9" ht="12.75">
      <c r="A957" s="70" t="s">
        <v>37</v>
      </c>
      <c r="B957" s="87" t="s">
        <v>213</v>
      </c>
      <c r="C957" s="179">
        <v>8</v>
      </c>
      <c r="D957" s="70" t="s">
        <v>199</v>
      </c>
      <c r="E957" s="135">
        <v>0</v>
      </c>
      <c r="F957" s="135">
        <v>0</v>
      </c>
      <c r="G957" s="135">
        <f t="shared" si="36"/>
        <v>0</v>
      </c>
      <c r="H957" s="135">
        <f t="shared" si="37"/>
        <v>0</v>
      </c>
      <c r="I957" s="135">
        <f t="shared" si="38"/>
        <v>0</v>
      </c>
    </row>
    <row r="958" spans="1:9" ht="12.75">
      <c r="A958" s="70"/>
      <c r="B958" s="60"/>
      <c r="C958" s="132"/>
      <c r="D958" s="2"/>
      <c r="E958" s="135">
        <v>0</v>
      </c>
      <c r="F958" s="135">
        <v>0</v>
      </c>
      <c r="G958" s="135">
        <f t="shared" si="36"/>
        <v>0</v>
      </c>
      <c r="H958" s="135">
        <f t="shared" si="37"/>
        <v>0</v>
      </c>
      <c r="I958" s="135">
        <f t="shared" si="38"/>
        <v>0</v>
      </c>
    </row>
    <row r="959" spans="1:9" ht="12.75">
      <c r="A959" s="79">
        <v>11.4</v>
      </c>
      <c r="B959" s="72" t="s">
        <v>214</v>
      </c>
      <c r="C959" s="132"/>
      <c r="D959" s="2"/>
      <c r="E959" s="135">
        <v>0</v>
      </c>
      <c r="F959" s="135">
        <v>0</v>
      </c>
      <c r="G959" s="135">
        <f t="shared" si="36"/>
        <v>0</v>
      </c>
      <c r="H959" s="135">
        <f t="shared" si="37"/>
        <v>0</v>
      </c>
      <c r="I959" s="135">
        <f t="shared" si="38"/>
        <v>0</v>
      </c>
    </row>
    <row r="960" spans="1:9" ht="38.25">
      <c r="A960" s="70"/>
      <c r="B960" s="60" t="s">
        <v>215</v>
      </c>
      <c r="C960" s="132"/>
      <c r="D960" s="2"/>
      <c r="E960" s="135">
        <v>0</v>
      </c>
      <c r="F960" s="135">
        <v>0</v>
      </c>
      <c r="G960" s="135">
        <f t="shared" si="36"/>
        <v>0</v>
      </c>
      <c r="H960" s="135">
        <f t="shared" si="37"/>
        <v>0</v>
      </c>
      <c r="I960" s="135">
        <f t="shared" si="38"/>
        <v>0</v>
      </c>
    </row>
    <row r="961" spans="1:9" ht="25.5">
      <c r="A961" s="70" t="s">
        <v>7</v>
      </c>
      <c r="B961" s="60" t="s">
        <v>216</v>
      </c>
      <c r="C961" s="133">
        <v>206</v>
      </c>
      <c r="D961" s="2" t="s">
        <v>217</v>
      </c>
      <c r="E961" s="135">
        <v>0</v>
      </c>
      <c r="F961" s="135">
        <v>0</v>
      </c>
      <c r="G961" s="135">
        <f t="shared" si="36"/>
        <v>0</v>
      </c>
      <c r="H961" s="135">
        <f t="shared" si="37"/>
        <v>0</v>
      </c>
      <c r="I961" s="135">
        <f t="shared" si="38"/>
        <v>0</v>
      </c>
    </row>
    <row r="962" spans="1:9" ht="25.5">
      <c r="A962" s="70" t="s">
        <v>37</v>
      </c>
      <c r="B962" s="60" t="s">
        <v>218</v>
      </c>
      <c r="C962" s="133">
        <v>118</v>
      </c>
      <c r="D962" s="2" t="s">
        <v>217</v>
      </c>
      <c r="E962" s="135">
        <v>0</v>
      </c>
      <c r="F962" s="135">
        <v>0</v>
      </c>
      <c r="G962" s="135">
        <f t="shared" si="36"/>
        <v>0</v>
      </c>
      <c r="H962" s="135">
        <f t="shared" si="37"/>
        <v>0</v>
      </c>
      <c r="I962" s="135">
        <f t="shared" si="38"/>
        <v>0</v>
      </c>
    </row>
    <row r="963" spans="1:9" ht="12.75">
      <c r="A963" s="70" t="s">
        <v>38</v>
      </c>
      <c r="B963" s="60" t="s">
        <v>219</v>
      </c>
      <c r="C963" s="133">
        <v>8</v>
      </c>
      <c r="D963" s="2" t="s">
        <v>217</v>
      </c>
      <c r="E963" s="135">
        <v>0</v>
      </c>
      <c r="F963" s="135">
        <v>0</v>
      </c>
      <c r="G963" s="135">
        <f t="shared" si="36"/>
        <v>0</v>
      </c>
      <c r="H963" s="135">
        <f t="shared" si="37"/>
        <v>0</v>
      </c>
      <c r="I963" s="135">
        <f t="shared" si="38"/>
        <v>0</v>
      </c>
    </row>
    <row r="964" spans="1:9" ht="12.75">
      <c r="A964" s="70" t="s">
        <v>39</v>
      </c>
      <c r="B964" s="60" t="s">
        <v>220</v>
      </c>
      <c r="C964" s="133">
        <v>25</v>
      </c>
      <c r="D964" s="2" t="s">
        <v>217</v>
      </c>
      <c r="E964" s="135">
        <v>0</v>
      </c>
      <c r="F964" s="135">
        <v>0</v>
      </c>
      <c r="G964" s="135">
        <f t="shared" si="36"/>
        <v>0</v>
      </c>
      <c r="H964" s="135">
        <f t="shared" si="37"/>
        <v>0</v>
      </c>
      <c r="I964" s="135">
        <f t="shared" si="38"/>
        <v>0</v>
      </c>
    </row>
    <row r="965" spans="1:9" ht="12.75">
      <c r="A965" s="70" t="s">
        <v>40</v>
      </c>
      <c r="B965" s="60" t="s">
        <v>287</v>
      </c>
      <c r="C965" s="133">
        <v>25</v>
      </c>
      <c r="D965" s="2" t="s">
        <v>217</v>
      </c>
      <c r="E965" s="135">
        <v>0</v>
      </c>
      <c r="F965" s="135">
        <v>0</v>
      </c>
      <c r="G965" s="135">
        <f t="shared" si="36"/>
        <v>0</v>
      </c>
      <c r="H965" s="135">
        <f t="shared" si="37"/>
        <v>0</v>
      </c>
      <c r="I965" s="135">
        <f t="shared" si="38"/>
        <v>0</v>
      </c>
    </row>
    <row r="966" spans="1:9" ht="12.75">
      <c r="A966" s="70" t="s">
        <v>41</v>
      </c>
      <c r="B966" s="60" t="s">
        <v>221</v>
      </c>
      <c r="C966" s="133">
        <v>2</v>
      </c>
      <c r="D966" s="2" t="s">
        <v>217</v>
      </c>
      <c r="E966" s="135">
        <v>0</v>
      </c>
      <c r="F966" s="135">
        <v>0</v>
      </c>
      <c r="G966" s="135">
        <f t="shared" si="36"/>
        <v>0</v>
      </c>
      <c r="H966" s="135">
        <f t="shared" si="37"/>
        <v>0</v>
      </c>
      <c r="I966" s="135">
        <f t="shared" si="38"/>
        <v>0</v>
      </c>
    </row>
    <row r="967" spans="1:9" ht="12.75">
      <c r="A967" s="70" t="s">
        <v>42</v>
      </c>
      <c r="B967" s="60" t="s">
        <v>399</v>
      </c>
      <c r="C967" s="133">
        <v>12</v>
      </c>
      <c r="D967" s="2" t="s">
        <v>217</v>
      </c>
      <c r="E967" s="135">
        <v>0</v>
      </c>
      <c r="F967" s="135">
        <v>0</v>
      </c>
      <c r="G967" s="135">
        <f t="shared" si="36"/>
        <v>0</v>
      </c>
      <c r="H967" s="135">
        <f t="shared" si="37"/>
        <v>0</v>
      </c>
      <c r="I967" s="135">
        <f t="shared" si="38"/>
        <v>0</v>
      </c>
    </row>
    <row r="968" spans="1:9" ht="12.75">
      <c r="A968" s="70"/>
      <c r="B968" s="60"/>
      <c r="C968" s="132"/>
      <c r="D968" s="2"/>
      <c r="E968" s="135">
        <v>0</v>
      </c>
      <c r="F968" s="135">
        <v>0</v>
      </c>
      <c r="G968" s="135">
        <f t="shared" si="36"/>
        <v>0</v>
      </c>
      <c r="H968" s="135">
        <f t="shared" si="37"/>
        <v>0</v>
      </c>
      <c r="I968" s="135">
        <f t="shared" si="38"/>
        <v>0</v>
      </c>
    </row>
    <row r="969" spans="1:9" ht="12.75">
      <c r="A969" s="79">
        <v>11.5</v>
      </c>
      <c r="B969" s="72" t="s">
        <v>222</v>
      </c>
      <c r="C969" s="132"/>
      <c r="D969" s="2"/>
      <c r="E969" s="135">
        <v>0</v>
      </c>
      <c r="F969" s="135">
        <v>0</v>
      </c>
      <c r="G969" s="135">
        <f t="shared" si="36"/>
        <v>0</v>
      </c>
      <c r="H969" s="135">
        <f t="shared" si="37"/>
        <v>0</v>
      </c>
      <c r="I969" s="135">
        <f t="shared" si="38"/>
        <v>0</v>
      </c>
    </row>
    <row r="970" spans="1:9" ht="12.75">
      <c r="A970" s="70" t="s">
        <v>7</v>
      </c>
      <c r="B970" s="175" t="s">
        <v>280</v>
      </c>
      <c r="C970" s="133">
        <v>63</v>
      </c>
      <c r="D970" s="2" t="s">
        <v>199</v>
      </c>
      <c r="E970" s="135">
        <v>0</v>
      </c>
      <c r="F970" s="135">
        <v>0</v>
      </c>
      <c r="G970" s="135">
        <f t="shared" si="36"/>
        <v>0</v>
      </c>
      <c r="H970" s="135">
        <f t="shared" si="37"/>
        <v>0</v>
      </c>
      <c r="I970" s="135">
        <f t="shared" si="38"/>
        <v>0</v>
      </c>
    </row>
    <row r="971" spans="1:9" ht="25.5">
      <c r="A971" s="70" t="s">
        <v>37</v>
      </c>
      <c r="B971" s="175" t="s">
        <v>400</v>
      </c>
      <c r="C971" s="133">
        <v>21</v>
      </c>
      <c r="D971" s="2" t="s">
        <v>401</v>
      </c>
      <c r="E971" s="135">
        <v>0</v>
      </c>
      <c r="F971" s="135">
        <v>0</v>
      </c>
      <c r="G971" s="135">
        <f t="shared" si="36"/>
        <v>0</v>
      </c>
      <c r="H971" s="135">
        <f t="shared" si="37"/>
        <v>0</v>
      </c>
      <c r="I971" s="135">
        <f t="shared" si="38"/>
        <v>0</v>
      </c>
    </row>
    <row r="972" spans="1:9" ht="12.75">
      <c r="A972" s="70"/>
      <c r="B972" s="175"/>
      <c r="C972" s="132"/>
      <c r="D972" s="2"/>
      <c r="E972" s="135">
        <v>0</v>
      </c>
      <c r="F972" s="135">
        <v>0</v>
      </c>
      <c r="G972" s="135">
        <f t="shared" si="36"/>
        <v>0</v>
      </c>
      <c r="H972" s="135">
        <f t="shared" si="37"/>
        <v>0</v>
      </c>
      <c r="I972" s="135">
        <f t="shared" si="38"/>
        <v>0</v>
      </c>
    </row>
    <row r="973" spans="1:9" ht="12.75">
      <c r="A973" s="70"/>
      <c r="B973" s="175"/>
      <c r="C973" s="132"/>
      <c r="D973" s="2"/>
      <c r="E973" s="135">
        <v>0</v>
      </c>
      <c r="F973" s="135">
        <v>0</v>
      </c>
      <c r="G973" s="135">
        <f t="shared" si="36"/>
        <v>0</v>
      </c>
      <c r="H973" s="135">
        <f t="shared" si="37"/>
        <v>0</v>
      </c>
      <c r="I973" s="135">
        <f t="shared" si="38"/>
        <v>0</v>
      </c>
    </row>
    <row r="974" spans="1:9" ht="12.75">
      <c r="A974" s="79">
        <v>11.6</v>
      </c>
      <c r="B974" s="72" t="s">
        <v>223</v>
      </c>
      <c r="C974" s="132"/>
      <c r="D974" s="2"/>
      <c r="E974" s="135">
        <v>0</v>
      </c>
      <c r="F974" s="135">
        <v>0</v>
      </c>
      <c r="G974" s="135">
        <f t="shared" si="36"/>
        <v>0</v>
      </c>
      <c r="H974" s="135">
        <f t="shared" si="37"/>
        <v>0</v>
      </c>
      <c r="I974" s="135">
        <f t="shared" si="38"/>
        <v>0</v>
      </c>
    </row>
    <row r="975" spans="1:9" ht="38.25">
      <c r="A975" s="70" t="s">
        <v>7</v>
      </c>
      <c r="B975" s="191" t="s">
        <v>322</v>
      </c>
      <c r="C975" s="231">
        <v>53</v>
      </c>
      <c r="D975" s="2" t="s">
        <v>199</v>
      </c>
      <c r="E975" s="135">
        <v>0</v>
      </c>
      <c r="F975" s="135">
        <v>0</v>
      </c>
      <c r="G975" s="135">
        <f t="shared" si="36"/>
        <v>0</v>
      </c>
      <c r="H975" s="135">
        <f t="shared" si="37"/>
        <v>0</v>
      </c>
      <c r="I975" s="135">
        <f t="shared" si="38"/>
        <v>0</v>
      </c>
    </row>
    <row r="976" spans="1:9" ht="12.75">
      <c r="A976" s="70" t="s">
        <v>37</v>
      </c>
      <c r="B976" s="191" t="s">
        <v>336</v>
      </c>
      <c r="C976" s="231">
        <v>9</v>
      </c>
      <c r="D976" s="2" t="s">
        <v>199</v>
      </c>
      <c r="E976" s="135">
        <v>0</v>
      </c>
      <c r="F976" s="135">
        <v>0</v>
      </c>
      <c r="G976" s="135">
        <f t="shared" si="36"/>
        <v>0</v>
      </c>
      <c r="H976" s="135">
        <f t="shared" si="37"/>
        <v>0</v>
      </c>
      <c r="I976" s="135">
        <f t="shared" si="38"/>
        <v>0</v>
      </c>
    </row>
    <row r="977" spans="1:9" ht="25.5">
      <c r="A977" s="70" t="s">
        <v>38</v>
      </c>
      <c r="B977" s="190" t="s">
        <v>281</v>
      </c>
      <c r="C977" s="231">
        <v>118</v>
      </c>
      <c r="D977" s="2" t="s">
        <v>199</v>
      </c>
      <c r="E977" s="135">
        <v>0</v>
      </c>
      <c r="F977" s="135">
        <v>0</v>
      </c>
      <c r="G977" s="135">
        <f t="shared" si="36"/>
        <v>0</v>
      </c>
      <c r="H977" s="135">
        <f t="shared" si="37"/>
        <v>0</v>
      </c>
      <c r="I977" s="135">
        <f t="shared" si="38"/>
        <v>0</v>
      </c>
    </row>
    <row r="978" spans="1:9" ht="38.25">
      <c r="A978" s="70" t="s">
        <v>38</v>
      </c>
      <c r="B978" s="190" t="s">
        <v>323</v>
      </c>
      <c r="C978" s="231">
        <v>26</v>
      </c>
      <c r="D978" s="2" t="s">
        <v>199</v>
      </c>
      <c r="E978" s="135">
        <v>0</v>
      </c>
      <c r="F978" s="135">
        <v>0</v>
      </c>
      <c r="G978" s="135">
        <f t="shared" si="36"/>
        <v>0</v>
      </c>
      <c r="H978" s="135">
        <f t="shared" si="37"/>
        <v>0</v>
      </c>
      <c r="I978" s="135">
        <f t="shared" si="38"/>
        <v>0</v>
      </c>
    </row>
    <row r="979" spans="1:9" ht="12.75">
      <c r="A979" s="70"/>
      <c r="B979" s="190"/>
      <c r="C979" s="166"/>
      <c r="D979" s="2"/>
      <c r="E979" s="135">
        <v>0</v>
      </c>
      <c r="F979" s="135">
        <v>0</v>
      </c>
      <c r="G979" s="135">
        <f t="shared" si="36"/>
        <v>0</v>
      </c>
      <c r="H979" s="135">
        <f t="shared" si="37"/>
        <v>0</v>
      </c>
      <c r="I979" s="135">
        <f t="shared" si="38"/>
        <v>0</v>
      </c>
    </row>
    <row r="980" spans="1:9" ht="12.75">
      <c r="A980" s="70"/>
      <c r="B980" s="161"/>
      <c r="C980" s="166"/>
      <c r="D980" s="2"/>
      <c r="E980" s="135">
        <v>0</v>
      </c>
      <c r="F980" s="135">
        <v>0</v>
      </c>
      <c r="G980" s="135">
        <f t="shared" si="36"/>
        <v>0</v>
      </c>
      <c r="H980" s="135">
        <f t="shared" si="37"/>
        <v>0</v>
      </c>
      <c r="I980" s="135">
        <f t="shared" si="38"/>
        <v>0</v>
      </c>
    </row>
    <row r="981" spans="1:9" ht="12.75">
      <c r="A981" s="79">
        <v>11.7</v>
      </c>
      <c r="B981" s="72" t="s">
        <v>224</v>
      </c>
      <c r="C981" s="132"/>
      <c r="D981" s="2"/>
      <c r="E981" s="135">
        <v>0</v>
      </c>
      <c r="F981" s="135">
        <v>0</v>
      </c>
      <c r="G981" s="135">
        <f t="shared" si="36"/>
        <v>0</v>
      </c>
      <c r="H981" s="135">
        <f t="shared" si="37"/>
        <v>0</v>
      </c>
      <c r="I981" s="135">
        <f t="shared" si="38"/>
        <v>0</v>
      </c>
    </row>
    <row r="982" spans="1:9" ht="25.5">
      <c r="A982" s="70"/>
      <c r="B982" s="150" t="s">
        <v>225</v>
      </c>
      <c r="C982" s="132"/>
      <c r="D982" s="2"/>
      <c r="E982" s="135">
        <v>0</v>
      </c>
      <c r="F982" s="135">
        <v>0</v>
      </c>
      <c r="G982" s="135">
        <f t="shared" si="36"/>
        <v>0</v>
      </c>
      <c r="H982" s="135">
        <f t="shared" si="37"/>
        <v>0</v>
      </c>
      <c r="I982" s="135">
        <f t="shared" si="38"/>
        <v>0</v>
      </c>
    </row>
    <row r="983" spans="1:9" ht="12.75">
      <c r="A983" s="70" t="s">
        <v>7</v>
      </c>
      <c r="B983" s="175" t="s">
        <v>324</v>
      </c>
      <c r="C983" s="231">
        <v>40</v>
      </c>
      <c r="D983" s="2" t="s">
        <v>199</v>
      </c>
      <c r="E983" s="135">
        <v>0</v>
      </c>
      <c r="F983" s="135">
        <v>0</v>
      </c>
      <c r="G983" s="135">
        <f t="shared" si="36"/>
        <v>0</v>
      </c>
      <c r="H983" s="135">
        <f t="shared" si="37"/>
        <v>0</v>
      </c>
      <c r="I983" s="135">
        <f t="shared" si="38"/>
        <v>0</v>
      </c>
    </row>
    <row r="984" spans="1:9" ht="12.75">
      <c r="A984" s="70" t="s">
        <v>37</v>
      </c>
      <c r="B984" s="175" t="s">
        <v>325</v>
      </c>
      <c r="C984" s="231">
        <v>60</v>
      </c>
      <c r="D984" s="2" t="s">
        <v>199</v>
      </c>
      <c r="E984" s="135">
        <v>0</v>
      </c>
      <c r="F984" s="135">
        <v>0</v>
      </c>
      <c r="G984" s="135">
        <f t="shared" si="36"/>
        <v>0</v>
      </c>
      <c r="H984" s="135">
        <f t="shared" si="37"/>
        <v>0</v>
      </c>
      <c r="I984" s="135">
        <f t="shared" si="38"/>
        <v>0</v>
      </c>
    </row>
    <row r="985" spans="1:9" ht="15" customHeight="1">
      <c r="A985" s="70" t="s">
        <v>38</v>
      </c>
      <c r="B985" s="175" t="s">
        <v>286</v>
      </c>
      <c r="C985" s="231">
        <v>18</v>
      </c>
      <c r="D985" s="2" t="s">
        <v>199</v>
      </c>
      <c r="E985" s="135">
        <v>0</v>
      </c>
      <c r="F985" s="135">
        <v>0</v>
      </c>
      <c r="G985" s="135">
        <f t="shared" si="36"/>
        <v>0</v>
      </c>
      <c r="H985" s="135">
        <f t="shared" si="37"/>
        <v>0</v>
      </c>
      <c r="I985" s="135">
        <f t="shared" si="38"/>
        <v>0</v>
      </c>
    </row>
    <row r="986" spans="1:9" ht="15" customHeight="1">
      <c r="A986" s="70" t="s">
        <v>39</v>
      </c>
      <c r="B986" s="175" t="s">
        <v>277</v>
      </c>
      <c r="C986" s="231">
        <v>25</v>
      </c>
      <c r="D986" s="2" t="s">
        <v>199</v>
      </c>
      <c r="E986" s="135">
        <v>0</v>
      </c>
      <c r="F986" s="135">
        <v>0</v>
      </c>
      <c r="G986" s="135">
        <f t="shared" si="36"/>
        <v>0</v>
      </c>
      <c r="H986" s="135">
        <f t="shared" si="37"/>
        <v>0</v>
      </c>
      <c r="I986" s="135">
        <f t="shared" si="38"/>
        <v>0</v>
      </c>
    </row>
    <row r="987" spans="1:9" ht="15" customHeight="1">
      <c r="A987" s="70" t="s">
        <v>40</v>
      </c>
      <c r="B987" s="175" t="s">
        <v>278</v>
      </c>
      <c r="C987" s="231">
        <v>25</v>
      </c>
      <c r="D987" s="2" t="s">
        <v>199</v>
      </c>
      <c r="E987" s="135">
        <v>0</v>
      </c>
      <c r="F987" s="135">
        <v>0</v>
      </c>
      <c r="G987" s="135">
        <f t="shared" si="36"/>
        <v>0</v>
      </c>
      <c r="H987" s="135">
        <f t="shared" si="37"/>
        <v>0</v>
      </c>
      <c r="I987" s="135">
        <f t="shared" si="38"/>
        <v>0</v>
      </c>
    </row>
    <row r="988" spans="1:9" ht="12.75">
      <c r="A988" s="70" t="s">
        <v>41</v>
      </c>
      <c r="B988" s="175" t="s">
        <v>279</v>
      </c>
      <c r="C988" s="231">
        <v>2</v>
      </c>
      <c r="D988" s="2" t="s">
        <v>199</v>
      </c>
      <c r="E988" s="135">
        <v>0</v>
      </c>
      <c r="F988" s="135">
        <v>0</v>
      </c>
      <c r="G988" s="135">
        <f t="shared" si="36"/>
        <v>0</v>
      </c>
      <c r="H988" s="135">
        <f t="shared" si="37"/>
        <v>0</v>
      </c>
      <c r="I988" s="135">
        <f t="shared" si="38"/>
        <v>0</v>
      </c>
    </row>
    <row r="989" spans="1:21" s="146" customFormat="1" ht="12.75">
      <c r="A989" s="70" t="s">
        <v>42</v>
      </c>
      <c r="B989" s="175" t="s">
        <v>326</v>
      </c>
      <c r="C989" s="231">
        <v>12</v>
      </c>
      <c r="D989" s="2" t="s">
        <v>199</v>
      </c>
      <c r="E989" s="135">
        <v>0</v>
      </c>
      <c r="F989" s="135">
        <v>0</v>
      </c>
      <c r="G989" s="135">
        <f t="shared" si="36"/>
        <v>0</v>
      </c>
      <c r="H989" s="135">
        <f t="shared" si="37"/>
        <v>0</v>
      </c>
      <c r="I989" s="135">
        <f t="shared" si="38"/>
        <v>0</v>
      </c>
      <c r="K989" s="147"/>
      <c r="L989" s="147"/>
      <c r="M989" s="147"/>
      <c r="N989" s="147"/>
      <c r="O989" s="147"/>
      <c r="P989" s="147"/>
      <c r="Q989" s="147"/>
      <c r="R989" s="147"/>
      <c r="S989" s="147"/>
      <c r="T989" s="147"/>
      <c r="U989" s="147"/>
    </row>
    <row r="990" spans="1:21" s="146" customFormat="1" ht="12.75">
      <c r="A990" s="70"/>
      <c r="B990" s="175"/>
      <c r="C990" s="166"/>
      <c r="D990" s="2"/>
      <c r="E990" s="135">
        <v>0</v>
      </c>
      <c r="F990" s="135">
        <v>0</v>
      </c>
      <c r="G990" s="135">
        <f t="shared" si="36"/>
        <v>0</v>
      </c>
      <c r="H990" s="135">
        <f t="shared" si="37"/>
        <v>0</v>
      </c>
      <c r="I990" s="135">
        <f t="shared" si="38"/>
        <v>0</v>
      </c>
      <c r="K990" s="147"/>
      <c r="L990" s="147"/>
      <c r="M990" s="147"/>
      <c r="N990" s="147"/>
      <c r="O990" s="147"/>
      <c r="P990" s="147"/>
      <c r="Q990" s="147"/>
      <c r="R990" s="147"/>
      <c r="S990" s="147"/>
      <c r="T990" s="147"/>
      <c r="U990" s="147"/>
    </row>
    <row r="991" spans="1:21" s="146" customFormat="1" ht="12.75">
      <c r="A991" s="70"/>
      <c r="B991" s="175"/>
      <c r="C991" s="166"/>
      <c r="D991" s="2"/>
      <c r="E991" s="135">
        <v>0</v>
      </c>
      <c r="F991" s="135">
        <v>0</v>
      </c>
      <c r="G991" s="135">
        <f t="shared" si="36"/>
        <v>0</v>
      </c>
      <c r="H991" s="135">
        <f t="shared" si="37"/>
        <v>0</v>
      </c>
      <c r="I991" s="135">
        <f t="shared" si="38"/>
        <v>0</v>
      </c>
      <c r="K991" s="147"/>
      <c r="L991" s="147"/>
      <c r="M991" s="147"/>
      <c r="N991" s="147"/>
      <c r="O991" s="147"/>
      <c r="P991" s="147"/>
      <c r="Q991" s="147"/>
      <c r="R991" s="147"/>
      <c r="S991" s="147"/>
      <c r="T991" s="147"/>
      <c r="U991" s="147"/>
    </row>
    <row r="992" spans="1:9" ht="15" customHeight="1">
      <c r="A992" s="79">
        <v>11.8</v>
      </c>
      <c r="B992" s="72" t="s">
        <v>226</v>
      </c>
      <c r="C992" s="132"/>
      <c r="D992" s="2"/>
      <c r="E992" s="135">
        <v>0</v>
      </c>
      <c r="F992" s="135">
        <v>0</v>
      </c>
      <c r="G992" s="135">
        <f t="shared" si="36"/>
        <v>0</v>
      </c>
      <c r="H992" s="135">
        <f t="shared" si="37"/>
        <v>0</v>
      </c>
      <c r="I992" s="135">
        <f t="shared" si="38"/>
        <v>0</v>
      </c>
    </row>
    <row r="993" spans="1:9" ht="25.5">
      <c r="A993" s="70"/>
      <c r="B993" s="60" t="s">
        <v>227</v>
      </c>
      <c r="C993" s="132"/>
      <c r="D993" s="2"/>
      <c r="E993" s="135">
        <v>0</v>
      </c>
      <c r="F993" s="135">
        <v>0</v>
      </c>
      <c r="G993" s="135">
        <f t="shared" si="36"/>
        <v>0</v>
      </c>
      <c r="H993" s="135">
        <f t="shared" si="37"/>
        <v>0</v>
      </c>
      <c r="I993" s="135">
        <f t="shared" si="38"/>
        <v>0</v>
      </c>
    </row>
    <row r="994" spans="1:9" ht="12.75">
      <c r="A994" s="70" t="s">
        <v>7</v>
      </c>
      <c r="B994" s="177" t="s">
        <v>282</v>
      </c>
      <c r="C994" s="151">
        <v>36</v>
      </c>
      <c r="D994" s="2" t="s">
        <v>199</v>
      </c>
      <c r="E994" s="135">
        <v>0</v>
      </c>
      <c r="F994" s="135">
        <v>0</v>
      </c>
      <c r="G994" s="135">
        <f t="shared" si="36"/>
        <v>0</v>
      </c>
      <c r="H994" s="135">
        <f t="shared" si="37"/>
        <v>0</v>
      </c>
      <c r="I994" s="135">
        <f t="shared" si="38"/>
        <v>0</v>
      </c>
    </row>
    <row r="995" spans="1:9" ht="12.75">
      <c r="A995" s="70" t="s">
        <v>37</v>
      </c>
      <c r="B995" s="177" t="s">
        <v>283</v>
      </c>
      <c r="C995" s="151">
        <v>32</v>
      </c>
      <c r="D995" s="2" t="s">
        <v>199</v>
      </c>
      <c r="E995" s="135">
        <v>0</v>
      </c>
      <c r="F995" s="135">
        <v>0</v>
      </c>
      <c r="G995" s="135">
        <f t="shared" si="36"/>
        <v>0</v>
      </c>
      <c r="H995" s="135">
        <f t="shared" si="37"/>
        <v>0</v>
      </c>
      <c r="I995" s="135">
        <f t="shared" si="38"/>
        <v>0</v>
      </c>
    </row>
    <row r="996" spans="1:9" ht="12.75">
      <c r="A996" s="70" t="s">
        <v>38</v>
      </c>
      <c r="B996" s="177" t="s">
        <v>284</v>
      </c>
      <c r="C996" s="151">
        <v>11</v>
      </c>
      <c r="D996" s="2" t="s">
        <v>199</v>
      </c>
      <c r="E996" s="135">
        <v>0</v>
      </c>
      <c r="F996" s="135">
        <v>0</v>
      </c>
      <c r="G996" s="135">
        <f t="shared" si="36"/>
        <v>0</v>
      </c>
      <c r="H996" s="135">
        <f t="shared" si="37"/>
        <v>0</v>
      </c>
      <c r="I996" s="135">
        <f t="shared" si="38"/>
        <v>0</v>
      </c>
    </row>
    <row r="997" spans="1:9" ht="12.75">
      <c r="A997" s="70" t="s">
        <v>39</v>
      </c>
      <c r="B997" s="177" t="s">
        <v>285</v>
      </c>
      <c r="C997" s="151">
        <v>14</v>
      </c>
      <c r="D997" s="2" t="s">
        <v>199</v>
      </c>
      <c r="E997" s="135">
        <v>0</v>
      </c>
      <c r="F997" s="135">
        <v>0</v>
      </c>
      <c r="G997" s="135">
        <f t="shared" si="36"/>
        <v>0</v>
      </c>
      <c r="H997" s="135">
        <f t="shared" si="37"/>
        <v>0</v>
      </c>
      <c r="I997" s="135">
        <f t="shared" si="38"/>
        <v>0</v>
      </c>
    </row>
    <row r="998" spans="1:9" ht="12.75">
      <c r="A998" s="79"/>
      <c r="B998" s="72"/>
      <c r="C998" s="41"/>
      <c r="D998" s="2"/>
      <c r="E998" s="135"/>
      <c r="F998" s="135"/>
      <c r="G998" s="135"/>
      <c r="H998" s="135"/>
      <c r="I998" s="135"/>
    </row>
    <row r="999" spans="1:9" ht="12.75">
      <c r="A999" s="70"/>
      <c r="B999" s="60"/>
      <c r="C999" s="41"/>
      <c r="D999" s="2"/>
      <c r="E999" s="135"/>
      <c r="F999" s="135"/>
      <c r="G999" s="135"/>
      <c r="H999" s="135"/>
      <c r="I999" s="135"/>
    </row>
    <row r="1000" spans="1:9" ht="12.75">
      <c r="A1000" s="70"/>
      <c r="B1000" s="60"/>
      <c r="C1000" s="41"/>
      <c r="D1000" s="2"/>
      <c r="E1000" s="135"/>
      <c r="F1000" s="135"/>
      <c r="G1000" s="135"/>
      <c r="H1000" s="135"/>
      <c r="I1000" s="135"/>
    </row>
    <row r="1001" spans="1:9" ht="12.75">
      <c r="A1001" s="70"/>
      <c r="B1001" s="60"/>
      <c r="C1001" s="41"/>
      <c r="D1001" s="2"/>
      <c r="E1001" s="135">
        <v>0</v>
      </c>
      <c r="F1001" s="135">
        <v>0</v>
      </c>
      <c r="G1001" s="135">
        <f>C1001*E1001</f>
        <v>0</v>
      </c>
      <c r="H1001" s="135">
        <f>C1001*F1001</f>
        <v>0</v>
      </c>
      <c r="I1001" s="135">
        <f>G1001+H1001</f>
        <v>0</v>
      </c>
    </row>
    <row r="1002" spans="1:9" ht="12.75">
      <c r="A1002" s="70"/>
      <c r="B1002" s="60"/>
      <c r="C1002" s="41"/>
      <c r="D1002" s="2"/>
      <c r="E1002" s="29"/>
      <c r="F1002" s="29"/>
      <c r="G1002" s="29"/>
      <c r="H1002" s="29"/>
      <c r="I1002" s="29"/>
    </row>
    <row r="1003" spans="1:9" ht="12.75">
      <c r="A1003" s="70"/>
      <c r="B1003" s="60"/>
      <c r="C1003" s="41"/>
      <c r="D1003" s="2"/>
      <c r="E1003" s="29"/>
      <c r="F1003" s="29"/>
      <c r="G1003" s="29"/>
      <c r="H1003" s="29"/>
      <c r="I1003" s="29"/>
    </row>
    <row r="1004" spans="1:9" ht="12.75">
      <c r="A1004" s="70"/>
      <c r="B1004" s="60"/>
      <c r="C1004" s="41"/>
      <c r="D1004" s="2"/>
      <c r="E1004" s="29"/>
      <c r="F1004" s="29"/>
      <c r="G1004" s="29"/>
      <c r="H1004" s="29"/>
      <c r="I1004" s="29"/>
    </row>
    <row r="1005" spans="1:9" ht="12.75">
      <c r="A1005" s="70"/>
      <c r="B1005" s="60"/>
      <c r="C1005" s="41"/>
      <c r="D1005" s="2"/>
      <c r="E1005" s="29"/>
      <c r="F1005" s="29"/>
      <c r="G1005" s="29"/>
      <c r="H1005" s="29"/>
      <c r="I1005" s="29"/>
    </row>
    <row r="1006" spans="1:9" ht="12.75">
      <c r="A1006" s="70"/>
      <c r="B1006" s="60"/>
      <c r="C1006" s="41"/>
      <c r="D1006" s="2"/>
      <c r="E1006" s="29"/>
      <c r="F1006" s="29"/>
      <c r="G1006" s="29"/>
      <c r="H1006" s="29"/>
      <c r="I1006" s="29"/>
    </row>
    <row r="1007" spans="1:9" ht="12.75">
      <c r="A1007" s="70"/>
      <c r="B1007" s="60"/>
      <c r="C1007" s="41"/>
      <c r="D1007" s="2"/>
      <c r="E1007" s="29"/>
      <c r="F1007" s="29"/>
      <c r="G1007" s="29"/>
      <c r="H1007" s="29"/>
      <c r="I1007" s="29"/>
    </row>
    <row r="1008" spans="1:9" ht="12.75">
      <c r="A1008" s="70"/>
      <c r="B1008" s="60"/>
      <c r="C1008" s="41"/>
      <c r="D1008" s="2"/>
      <c r="E1008" s="29"/>
      <c r="F1008" s="29"/>
      <c r="G1008" s="29"/>
      <c r="H1008" s="29"/>
      <c r="I1008" s="29"/>
    </row>
    <row r="1009" spans="1:9" ht="12.75">
      <c r="A1009" s="70"/>
      <c r="B1009" s="60"/>
      <c r="C1009" s="41"/>
      <c r="D1009" s="2"/>
      <c r="E1009" s="29"/>
      <c r="F1009" s="29"/>
      <c r="G1009" s="29"/>
      <c r="H1009" s="29"/>
      <c r="I1009" s="29"/>
    </row>
    <row r="1010" spans="1:9" ht="12.75">
      <c r="A1010" s="70"/>
      <c r="B1010" s="60"/>
      <c r="C1010" s="41"/>
      <c r="D1010" s="2"/>
      <c r="E1010" s="29"/>
      <c r="F1010" s="29"/>
      <c r="G1010" s="29"/>
      <c r="H1010" s="29"/>
      <c r="I1010" s="29"/>
    </row>
    <row r="1011" spans="1:9" ht="12.75">
      <c r="A1011" s="70"/>
      <c r="B1011" s="60"/>
      <c r="C1011" s="41"/>
      <c r="D1011" s="2"/>
      <c r="E1011" s="29"/>
      <c r="F1011" s="29"/>
      <c r="G1011" s="29"/>
      <c r="H1011" s="29"/>
      <c r="I1011" s="29"/>
    </row>
    <row r="1012" spans="1:9" ht="12.75">
      <c r="A1012" s="70"/>
      <c r="B1012" s="60"/>
      <c r="C1012" s="41"/>
      <c r="D1012" s="2"/>
      <c r="E1012" s="29"/>
      <c r="F1012" s="29"/>
      <c r="G1012" s="29"/>
      <c r="H1012" s="29"/>
      <c r="I1012" s="29"/>
    </row>
    <row r="1013" spans="1:9" ht="12.75">
      <c r="A1013" s="70"/>
      <c r="B1013" s="60"/>
      <c r="C1013" s="41"/>
      <c r="D1013" s="2"/>
      <c r="E1013" s="29"/>
      <c r="F1013" s="29"/>
      <c r="G1013" s="29"/>
      <c r="H1013" s="29"/>
      <c r="I1013" s="29"/>
    </row>
    <row r="1014" spans="1:9" ht="12.75">
      <c r="A1014" s="70"/>
      <c r="B1014" s="60"/>
      <c r="C1014" s="41"/>
      <c r="D1014" s="2"/>
      <c r="E1014" s="29"/>
      <c r="F1014" s="29"/>
      <c r="G1014" s="29"/>
      <c r="H1014" s="29"/>
      <c r="I1014" s="29"/>
    </row>
    <row r="1015" spans="1:9" ht="12.75">
      <c r="A1015" s="70"/>
      <c r="B1015" s="60"/>
      <c r="C1015" s="41"/>
      <c r="D1015" s="2"/>
      <c r="E1015" s="29"/>
      <c r="F1015" s="29"/>
      <c r="G1015" s="29"/>
      <c r="H1015" s="29"/>
      <c r="I1015" s="29"/>
    </row>
    <row r="1016" spans="1:9" ht="12.75">
      <c r="A1016" s="70"/>
      <c r="B1016" s="60"/>
      <c r="C1016" s="41"/>
      <c r="D1016" s="2"/>
      <c r="E1016" s="29"/>
      <c r="F1016" s="29"/>
      <c r="G1016" s="29"/>
      <c r="H1016" s="29"/>
      <c r="I1016" s="29"/>
    </row>
    <row r="1017" spans="1:9" ht="12.75">
      <c r="A1017" s="70"/>
      <c r="B1017" s="60"/>
      <c r="C1017" s="41"/>
      <c r="D1017" s="2"/>
      <c r="E1017" s="29"/>
      <c r="F1017" s="29"/>
      <c r="G1017" s="29"/>
      <c r="H1017" s="29"/>
      <c r="I1017" s="29"/>
    </row>
    <row r="1018" spans="1:9" ht="12.75">
      <c r="A1018" s="70"/>
      <c r="B1018" s="60"/>
      <c r="C1018" s="41"/>
      <c r="D1018" s="2"/>
      <c r="E1018" s="29"/>
      <c r="F1018" s="29"/>
      <c r="G1018" s="29"/>
      <c r="H1018" s="29"/>
      <c r="I1018" s="29"/>
    </row>
    <row r="1019" spans="1:9" ht="12.75">
      <c r="A1019" s="70"/>
      <c r="B1019" s="60"/>
      <c r="C1019" s="41"/>
      <c r="D1019" s="2"/>
      <c r="E1019" s="29"/>
      <c r="F1019" s="29"/>
      <c r="G1019" s="29"/>
      <c r="H1019" s="29"/>
      <c r="I1019" s="29"/>
    </row>
    <row r="1020" spans="1:9" ht="12.75">
      <c r="A1020" s="70"/>
      <c r="B1020" s="60"/>
      <c r="C1020" s="41"/>
      <c r="D1020" s="2"/>
      <c r="E1020" s="29"/>
      <c r="F1020" s="29"/>
      <c r="G1020" s="29"/>
      <c r="H1020" s="29"/>
      <c r="I1020" s="29"/>
    </row>
    <row r="1021" spans="1:9" ht="12.75">
      <c r="A1021" s="70"/>
      <c r="B1021" s="60"/>
      <c r="C1021" s="41"/>
      <c r="D1021" s="2"/>
      <c r="E1021" s="29"/>
      <c r="F1021" s="29"/>
      <c r="G1021" s="29"/>
      <c r="H1021" s="29"/>
      <c r="I1021" s="29"/>
    </row>
    <row r="1022" spans="1:9" ht="12.75">
      <c r="A1022" s="70"/>
      <c r="B1022" s="60"/>
      <c r="C1022" s="41"/>
      <c r="D1022" s="2"/>
      <c r="E1022" s="29"/>
      <c r="F1022" s="29"/>
      <c r="G1022" s="29"/>
      <c r="H1022" s="29"/>
      <c r="I1022" s="29"/>
    </row>
    <row r="1023" spans="1:9" ht="12.75">
      <c r="A1023" s="70"/>
      <c r="B1023" s="60"/>
      <c r="C1023" s="41"/>
      <c r="D1023" s="2"/>
      <c r="E1023" s="29"/>
      <c r="F1023" s="29"/>
      <c r="G1023" s="29"/>
      <c r="H1023" s="29"/>
      <c r="I1023" s="29"/>
    </row>
    <row r="1024" spans="1:9" ht="12.75">
      <c r="A1024" s="70"/>
      <c r="B1024" s="60"/>
      <c r="C1024" s="41"/>
      <c r="D1024" s="2"/>
      <c r="E1024" s="29"/>
      <c r="F1024" s="29"/>
      <c r="G1024" s="29"/>
      <c r="H1024" s="29"/>
      <c r="I1024" s="29"/>
    </row>
    <row r="1025" spans="1:9" ht="12.75">
      <c r="A1025" s="70"/>
      <c r="B1025" s="60"/>
      <c r="C1025" s="41"/>
      <c r="D1025" s="2"/>
      <c r="E1025" s="29"/>
      <c r="F1025" s="29"/>
      <c r="G1025" s="29"/>
      <c r="H1025" s="29"/>
      <c r="I1025" s="29"/>
    </row>
    <row r="1026" spans="1:9" ht="12.75">
      <c r="A1026" s="70"/>
      <c r="B1026" s="60"/>
      <c r="C1026" s="41"/>
      <c r="D1026" s="2"/>
      <c r="E1026" s="29"/>
      <c r="F1026" s="29"/>
      <c r="G1026" s="29"/>
      <c r="H1026" s="29"/>
      <c r="I1026" s="29"/>
    </row>
    <row r="1027" spans="1:9" ht="12.75">
      <c r="A1027" s="70"/>
      <c r="B1027" s="60"/>
      <c r="C1027" s="41"/>
      <c r="D1027" s="2"/>
      <c r="E1027" s="29"/>
      <c r="F1027" s="29"/>
      <c r="G1027" s="29"/>
      <c r="H1027" s="29"/>
      <c r="I1027" s="29"/>
    </row>
    <row r="1028" spans="1:9" ht="12.75">
      <c r="A1028" s="70"/>
      <c r="B1028" s="60"/>
      <c r="C1028" s="41"/>
      <c r="D1028" s="2"/>
      <c r="E1028" s="29"/>
      <c r="F1028" s="29"/>
      <c r="G1028" s="29"/>
      <c r="H1028" s="29"/>
      <c r="I1028" s="29"/>
    </row>
    <row r="1029" spans="1:9" ht="12.75">
      <c r="A1029" s="70"/>
      <c r="B1029" s="60"/>
      <c r="C1029" s="41"/>
      <c r="D1029" s="2"/>
      <c r="E1029" s="29"/>
      <c r="F1029" s="29"/>
      <c r="G1029" s="29"/>
      <c r="H1029" s="29"/>
      <c r="I1029" s="29"/>
    </row>
    <row r="1030" spans="1:9" ht="12.75">
      <c r="A1030" s="70"/>
      <c r="B1030" s="60"/>
      <c r="C1030" s="41"/>
      <c r="D1030" s="2"/>
      <c r="E1030" s="29"/>
      <c r="F1030" s="29"/>
      <c r="G1030" s="29"/>
      <c r="H1030" s="29"/>
      <c r="I1030" s="29"/>
    </row>
    <row r="1031" spans="1:9" ht="12.75">
      <c r="A1031" s="70"/>
      <c r="B1031" s="60"/>
      <c r="C1031" s="41"/>
      <c r="D1031" s="2"/>
      <c r="E1031" s="29"/>
      <c r="F1031" s="29"/>
      <c r="G1031" s="29"/>
      <c r="H1031" s="29"/>
      <c r="I1031" s="29"/>
    </row>
    <row r="1032" spans="1:9" ht="12.75">
      <c r="A1032" s="70"/>
      <c r="B1032" s="60"/>
      <c r="C1032" s="41"/>
      <c r="D1032" s="2"/>
      <c r="E1032" s="29"/>
      <c r="F1032" s="29"/>
      <c r="G1032" s="29"/>
      <c r="H1032" s="29"/>
      <c r="I1032" s="29"/>
    </row>
    <row r="1033" spans="1:9" ht="12.75">
      <c r="A1033" s="70"/>
      <c r="B1033" s="60"/>
      <c r="C1033" s="41"/>
      <c r="D1033" s="2"/>
      <c r="E1033" s="29"/>
      <c r="F1033" s="29"/>
      <c r="G1033" s="29"/>
      <c r="H1033" s="29"/>
      <c r="I1033" s="29"/>
    </row>
    <row r="1034" spans="1:9" ht="12.75">
      <c r="A1034" s="70"/>
      <c r="B1034" s="60"/>
      <c r="C1034" s="41"/>
      <c r="D1034" s="2"/>
      <c r="E1034" s="29"/>
      <c r="F1034" s="29"/>
      <c r="G1034" s="29"/>
      <c r="H1034" s="29"/>
      <c r="I1034" s="29"/>
    </row>
    <row r="1035" spans="1:9" ht="12.75">
      <c r="A1035" s="70"/>
      <c r="B1035" s="60"/>
      <c r="C1035" s="41"/>
      <c r="D1035" s="2"/>
      <c r="E1035" s="29"/>
      <c r="F1035" s="29"/>
      <c r="G1035" s="29"/>
      <c r="H1035" s="29"/>
      <c r="I1035" s="29"/>
    </row>
    <row r="1036" spans="1:9" ht="12.75">
      <c r="A1036" s="70"/>
      <c r="B1036" s="60"/>
      <c r="C1036" s="41"/>
      <c r="D1036" s="2"/>
      <c r="E1036" s="29"/>
      <c r="F1036" s="29"/>
      <c r="G1036" s="29"/>
      <c r="H1036" s="29"/>
      <c r="I1036" s="29"/>
    </row>
    <row r="1037" spans="1:9" ht="12.75">
      <c r="A1037" s="70"/>
      <c r="B1037" s="60"/>
      <c r="C1037" s="41"/>
      <c r="D1037" s="2"/>
      <c r="E1037" s="29"/>
      <c r="F1037" s="29"/>
      <c r="G1037" s="29"/>
      <c r="H1037" s="29"/>
      <c r="I1037" s="29"/>
    </row>
    <row r="1038" spans="1:9" ht="12.75">
      <c r="A1038" s="70"/>
      <c r="B1038" s="60"/>
      <c r="C1038" s="41"/>
      <c r="D1038" s="2"/>
      <c r="E1038" s="29"/>
      <c r="F1038" s="29"/>
      <c r="G1038" s="29"/>
      <c r="H1038" s="29"/>
      <c r="I1038" s="29"/>
    </row>
    <row r="1039" spans="1:9" ht="12.75">
      <c r="A1039" s="70"/>
      <c r="B1039" s="60"/>
      <c r="C1039" s="41"/>
      <c r="D1039" s="2"/>
      <c r="E1039" s="29"/>
      <c r="F1039" s="29"/>
      <c r="G1039" s="29"/>
      <c r="H1039" s="29"/>
      <c r="I1039" s="29"/>
    </row>
    <row r="1040" spans="1:9" ht="12.75">
      <c r="A1040" s="70"/>
      <c r="B1040" s="60"/>
      <c r="C1040" s="41"/>
      <c r="D1040" s="2"/>
      <c r="E1040" s="29"/>
      <c r="F1040" s="29"/>
      <c r="G1040" s="29"/>
      <c r="H1040" s="29"/>
      <c r="I1040" s="29"/>
    </row>
    <row r="1041" spans="1:9" ht="12.75">
      <c r="A1041" s="70"/>
      <c r="B1041" s="60"/>
      <c r="C1041" s="41"/>
      <c r="D1041" s="2"/>
      <c r="E1041" s="29"/>
      <c r="F1041" s="29"/>
      <c r="G1041" s="29"/>
      <c r="H1041" s="29"/>
      <c r="I1041" s="29"/>
    </row>
    <row r="1042" spans="1:9" ht="12.75">
      <c r="A1042" s="70"/>
      <c r="B1042" s="60"/>
      <c r="C1042" s="41"/>
      <c r="D1042" s="2"/>
      <c r="E1042" s="29"/>
      <c r="F1042" s="29"/>
      <c r="G1042" s="29"/>
      <c r="H1042" s="29"/>
      <c r="I1042" s="29"/>
    </row>
    <row r="1043" spans="1:9" ht="12.75">
      <c r="A1043" s="70"/>
      <c r="B1043" s="60"/>
      <c r="C1043" s="41"/>
      <c r="D1043" s="2"/>
      <c r="E1043" s="29"/>
      <c r="F1043" s="29"/>
      <c r="G1043" s="29"/>
      <c r="H1043" s="29"/>
      <c r="I1043" s="29"/>
    </row>
    <row r="1044" spans="1:9" ht="12.75">
      <c r="A1044" s="70"/>
      <c r="B1044" s="60"/>
      <c r="C1044" s="41"/>
      <c r="D1044" s="2"/>
      <c r="E1044" s="29"/>
      <c r="F1044" s="29"/>
      <c r="G1044" s="29"/>
      <c r="H1044" s="29"/>
      <c r="I1044" s="29"/>
    </row>
    <row r="1045" spans="1:9" ht="12.75">
      <c r="A1045" s="70"/>
      <c r="B1045" s="60"/>
      <c r="C1045" s="41"/>
      <c r="D1045" s="2"/>
      <c r="E1045" s="29"/>
      <c r="F1045" s="29"/>
      <c r="G1045" s="29"/>
      <c r="H1045" s="29"/>
      <c r="I1045" s="29"/>
    </row>
    <row r="1046" spans="1:9" ht="12.75">
      <c r="A1046" s="70"/>
      <c r="B1046" s="60"/>
      <c r="C1046" s="41"/>
      <c r="D1046" s="2"/>
      <c r="E1046" s="29"/>
      <c r="F1046" s="29"/>
      <c r="G1046" s="29"/>
      <c r="H1046" s="29"/>
      <c r="I1046" s="29"/>
    </row>
    <row r="1047" spans="1:9" ht="12.75">
      <c r="A1047" s="70"/>
      <c r="B1047" s="60"/>
      <c r="C1047" s="41"/>
      <c r="D1047" s="2"/>
      <c r="E1047" s="29"/>
      <c r="F1047" s="29"/>
      <c r="G1047" s="29"/>
      <c r="H1047" s="29"/>
      <c r="I1047" s="29"/>
    </row>
    <row r="1048" spans="1:9" ht="12.75">
      <c r="A1048" s="70"/>
      <c r="B1048" s="60"/>
      <c r="C1048" s="41"/>
      <c r="D1048" s="2"/>
      <c r="E1048" s="29"/>
      <c r="F1048" s="29"/>
      <c r="G1048" s="29"/>
      <c r="H1048" s="29"/>
      <c r="I1048" s="29"/>
    </row>
    <row r="1049" spans="1:9" ht="12.75">
      <c r="A1049" s="70"/>
      <c r="B1049" s="60"/>
      <c r="C1049" s="41"/>
      <c r="D1049" s="2"/>
      <c r="E1049" s="29"/>
      <c r="F1049" s="29"/>
      <c r="G1049" s="29"/>
      <c r="H1049" s="29"/>
      <c r="I1049" s="29"/>
    </row>
    <row r="1050" spans="1:9" ht="12.75">
      <c r="A1050" s="70"/>
      <c r="B1050" s="60"/>
      <c r="C1050" s="41"/>
      <c r="D1050" s="2"/>
      <c r="E1050" s="29"/>
      <c r="F1050" s="29"/>
      <c r="G1050" s="29"/>
      <c r="H1050" s="29"/>
      <c r="I1050" s="29"/>
    </row>
    <row r="1051" spans="1:9" ht="12.75">
      <c r="A1051" s="70"/>
      <c r="B1051" s="60"/>
      <c r="C1051" s="41"/>
      <c r="D1051" s="2"/>
      <c r="E1051" s="29"/>
      <c r="F1051" s="29"/>
      <c r="G1051" s="29"/>
      <c r="H1051" s="29"/>
      <c r="I1051" s="29"/>
    </row>
    <row r="1052" spans="1:9" ht="12.75">
      <c r="A1052" s="70"/>
      <c r="B1052" s="60"/>
      <c r="C1052" s="41"/>
      <c r="D1052" s="2"/>
      <c r="E1052" s="29"/>
      <c r="F1052" s="29"/>
      <c r="G1052" s="29"/>
      <c r="H1052" s="29"/>
      <c r="I1052" s="29"/>
    </row>
    <row r="1053" spans="1:9" ht="12.75">
      <c r="A1053" s="70"/>
      <c r="B1053" s="60"/>
      <c r="C1053" s="41"/>
      <c r="D1053" s="2"/>
      <c r="E1053" s="29"/>
      <c r="F1053" s="29"/>
      <c r="G1053" s="29"/>
      <c r="H1053" s="29"/>
      <c r="I1053" s="29"/>
    </row>
    <row r="1054" spans="1:9" ht="12.75">
      <c r="A1054" s="70"/>
      <c r="B1054" s="60"/>
      <c r="C1054" s="41"/>
      <c r="D1054" s="2"/>
      <c r="E1054" s="29"/>
      <c r="F1054" s="29"/>
      <c r="G1054" s="29"/>
      <c r="H1054" s="29"/>
      <c r="I1054" s="29"/>
    </row>
    <row r="1055" spans="1:9" ht="12.75">
      <c r="A1055" s="70"/>
      <c r="B1055" s="60"/>
      <c r="C1055" s="41"/>
      <c r="D1055" s="2"/>
      <c r="E1055" s="29"/>
      <c r="F1055" s="29"/>
      <c r="G1055" s="29"/>
      <c r="H1055" s="29"/>
      <c r="I1055" s="29"/>
    </row>
    <row r="1056" spans="1:9" ht="13.5" thickBot="1">
      <c r="A1056" s="255" t="s">
        <v>246</v>
      </c>
      <c r="B1056" s="255"/>
      <c r="C1056" s="255"/>
      <c r="D1056" s="255"/>
      <c r="E1056" s="122"/>
      <c r="F1056" s="122"/>
      <c r="G1056" s="122"/>
      <c r="H1056" s="122"/>
      <c r="I1056" s="127">
        <f>SUM(I952:I1055)</f>
        <v>0</v>
      </c>
    </row>
    <row r="1057" spans="1:9" ht="13.5" thickTop="1">
      <c r="A1057" s="258" t="s">
        <v>28</v>
      </c>
      <c r="B1057" s="258"/>
      <c r="C1057" s="258"/>
      <c r="D1057" s="258"/>
      <c r="E1057" s="128"/>
      <c r="F1057" s="128"/>
      <c r="G1057" s="128"/>
      <c r="H1057" s="128"/>
      <c r="I1057" s="128"/>
    </row>
    <row r="1058" spans="1:9" ht="12.75">
      <c r="A1058" s="70"/>
      <c r="B1058" s="87"/>
      <c r="C1058" s="41"/>
      <c r="D1058" s="2"/>
      <c r="E1058" s="29"/>
      <c r="F1058" s="29"/>
      <c r="G1058" s="29"/>
      <c r="H1058" s="29"/>
      <c r="I1058" s="29"/>
    </row>
    <row r="1059" spans="1:9" ht="12.75">
      <c r="A1059" s="70"/>
      <c r="B1059" s="87"/>
      <c r="C1059" s="41"/>
      <c r="D1059" s="2"/>
      <c r="E1059" s="29"/>
      <c r="F1059" s="29"/>
      <c r="G1059" s="29"/>
      <c r="H1059" s="29"/>
      <c r="I1059" s="29"/>
    </row>
    <row r="1060" spans="1:9" ht="12.75">
      <c r="A1060" s="70"/>
      <c r="B1060" s="71" t="s">
        <v>262</v>
      </c>
      <c r="C1060" s="43"/>
      <c r="D1060" s="70"/>
      <c r="E1060" s="113"/>
      <c r="F1060" s="113"/>
      <c r="G1060" s="113"/>
      <c r="H1060" s="113"/>
      <c r="I1060" s="113"/>
    </row>
    <row r="1061" spans="1:9" ht="12.75">
      <c r="A1061" s="70"/>
      <c r="B1061" s="71" t="s">
        <v>321</v>
      </c>
      <c r="C1061" s="43"/>
      <c r="D1061" s="70"/>
      <c r="E1061" s="113"/>
      <c r="F1061" s="113"/>
      <c r="G1061" s="113"/>
      <c r="H1061" s="113"/>
      <c r="I1061" s="113"/>
    </row>
    <row r="1062" spans="1:9" ht="12.75">
      <c r="A1062" s="70"/>
      <c r="B1062" s="87"/>
      <c r="C1062" s="43"/>
      <c r="D1062" s="70"/>
      <c r="E1062" s="113"/>
      <c r="F1062" s="113"/>
      <c r="G1062" s="113"/>
      <c r="H1062" s="113"/>
      <c r="I1062" s="113"/>
    </row>
    <row r="1063" spans="1:9" ht="63.75">
      <c r="A1063" s="79">
        <v>12.1</v>
      </c>
      <c r="B1063" s="87" t="s">
        <v>288</v>
      </c>
      <c r="C1063" s="43"/>
      <c r="D1063" s="70"/>
      <c r="E1063" s="113"/>
      <c r="F1063" s="113"/>
      <c r="G1063" s="113"/>
      <c r="H1063" s="113"/>
      <c r="I1063" s="113"/>
    </row>
    <row r="1064" spans="1:9" ht="12.75">
      <c r="A1064" s="70"/>
      <c r="B1064" s="60"/>
      <c r="C1064" s="43"/>
      <c r="D1064" s="70"/>
      <c r="E1064" s="135"/>
      <c r="F1064" s="135"/>
      <c r="G1064" s="135"/>
      <c r="H1064" s="135"/>
      <c r="I1064" s="135"/>
    </row>
    <row r="1065" spans="1:9" ht="12.75">
      <c r="A1065" s="70" t="s">
        <v>7</v>
      </c>
      <c r="B1065" s="175" t="s">
        <v>327</v>
      </c>
      <c r="C1065" s="113">
        <v>16</v>
      </c>
      <c r="D1065" s="70" t="s">
        <v>199</v>
      </c>
      <c r="E1065" s="179">
        <v>0</v>
      </c>
      <c r="F1065" s="179">
        <v>0</v>
      </c>
      <c r="G1065" s="135">
        <f>C1065*E1065</f>
        <v>0</v>
      </c>
      <c r="H1065" s="135">
        <f>C1065*F1065</f>
        <v>0</v>
      </c>
      <c r="I1065" s="135">
        <f>G1065+H1065</f>
        <v>0</v>
      </c>
    </row>
    <row r="1066" spans="1:9" ht="12.75">
      <c r="A1066" s="70" t="s">
        <v>37</v>
      </c>
      <c r="B1066" s="175" t="s">
        <v>328</v>
      </c>
      <c r="C1066" s="113">
        <v>2</v>
      </c>
      <c r="D1066" s="70" t="s">
        <v>199</v>
      </c>
      <c r="E1066" s="179">
        <v>0</v>
      </c>
      <c r="F1066" s="179">
        <v>0</v>
      </c>
      <c r="G1066" s="135">
        <f aca="true" t="shared" si="39" ref="G1066:G1074">C1066*E1066</f>
        <v>0</v>
      </c>
      <c r="H1066" s="135">
        <f aca="true" t="shared" si="40" ref="H1066:H1074">C1066*F1066</f>
        <v>0</v>
      </c>
      <c r="I1066" s="135">
        <f aca="true" t="shared" si="41" ref="I1066:I1074">G1066+H1066</f>
        <v>0</v>
      </c>
    </row>
    <row r="1067" spans="1:9" ht="12.75">
      <c r="A1067" s="70" t="s">
        <v>38</v>
      </c>
      <c r="B1067" s="175" t="s">
        <v>329</v>
      </c>
      <c r="C1067" s="113">
        <v>24</v>
      </c>
      <c r="D1067" s="70" t="s">
        <v>199</v>
      </c>
      <c r="E1067" s="179">
        <v>0</v>
      </c>
      <c r="F1067" s="179">
        <v>0</v>
      </c>
      <c r="G1067" s="135">
        <f t="shared" si="39"/>
        <v>0</v>
      </c>
      <c r="H1067" s="135">
        <f t="shared" si="40"/>
        <v>0</v>
      </c>
      <c r="I1067" s="135">
        <f t="shared" si="41"/>
        <v>0</v>
      </c>
    </row>
    <row r="1068" spans="1:9" ht="12.75">
      <c r="A1068" s="70" t="s">
        <v>39</v>
      </c>
      <c r="B1068" s="175" t="s">
        <v>330</v>
      </c>
      <c r="C1068" s="113">
        <v>2</v>
      </c>
      <c r="D1068" s="70" t="s">
        <v>199</v>
      </c>
      <c r="E1068" s="179">
        <v>0</v>
      </c>
      <c r="F1068" s="179">
        <v>0</v>
      </c>
      <c r="G1068" s="135">
        <f t="shared" si="39"/>
        <v>0</v>
      </c>
      <c r="H1068" s="135">
        <f t="shared" si="40"/>
        <v>0</v>
      </c>
      <c r="I1068" s="135">
        <f t="shared" si="41"/>
        <v>0</v>
      </c>
    </row>
    <row r="1069" spans="1:9" ht="12.75">
      <c r="A1069" s="70" t="s">
        <v>40</v>
      </c>
      <c r="B1069" s="175" t="s">
        <v>332</v>
      </c>
      <c r="C1069" s="113">
        <v>8</v>
      </c>
      <c r="D1069" s="70" t="s">
        <v>199</v>
      </c>
      <c r="E1069" s="179">
        <v>0</v>
      </c>
      <c r="F1069" s="179">
        <v>0</v>
      </c>
      <c r="G1069" s="135">
        <f t="shared" si="39"/>
        <v>0</v>
      </c>
      <c r="H1069" s="135">
        <f t="shared" si="40"/>
        <v>0</v>
      </c>
      <c r="I1069" s="135">
        <f t="shared" si="41"/>
        <v>0</v>
      </c>
    </row>
    <row r="1070" spans="1:9" ht="12.75">
      <c r="A1070" s="70" t="s">
        <v>41</v>
      </c>
      <c r="B1070" s="175" t="s">
        <v>331</v>
      </c>
      <c r="C1070" s="113">
        <v>8</v>
      </c>
      <c r="D1070" s="70" t="s">
        <v>199</v>
      </c>
      <c r="E1070" s="179">
        <v>0</v>
      </c>
      <c r="F1070" s="179">
        <v>0</v>
      </c>
      <c r="G1070" s="135">
        <f t="shared" si="39"/>
        <v>0</v>
      </c>
      <c r="H1070" s="135">
        <f t="shared" si="40"/>
        <v>0</v>
      </c>
      <c r="I1070" s="135">
        <f t="shared" si="41"/>
        <v>0</v>
      </c>
    </row>
    <row r="1071" spans="1:9" ht="12.75">
      <c r="A1071" s="70" t="s">
        <v>42</v>
      </c>
      <c r="B1071" s="175" t="s">
        <v>333</v>
      </c>
      <c r="C1071" s="113">
        <v>1</v>
      </c>
      <c r="D1071" s="70" t="s">
        <v>199</v>
      </c>
      <c r="E1071" s="179">
        <v>0</v>
      </c>
      <c r="F1071" s="179">
        <v>0</v>
      </c>
      <c r="G1071" s="135">
        <f t="shared" si="39"/>
        <v>0</v>
      </c>
      <c r="H1071" s="135">
        <f t="shared" si="40"/>
        <v>0</v>
      </c>
      <c r="I1071" s="135">
        <f t="shared" si="41"/>
        <v>0</v>
      </c>
    </row>
    <row r="1072" spans="1:9" ht="12.75">
      <c r="A1072" s="70" t="s">
        <v>43</v>
      </c>
      <c r="B1072" s="175" t="s">
        <v>334</v>
      </c>
      <c r="C1072" s="113">
        <v>1</v>
      </c>
      <c r="D1072" s="70" t="s">
        <v>199</v>
      </c>
      <c r="E1072" s="179">
        <v>0</v>
      </c>
      <c r="F1072" s="179">
        <v>0</v>
      </c>
      <c r="G1072" s="135">
        <f t="shared" si="39"/>
        <v>0</v>
      </c>
      <c r="H1072" s="135">
        <f t="shared" si="40"/>
        <v>0</v>
      </c>
      <c r="I1072" s="135">
        <f t="shared" si="41"/>
        <v>0</v>
      </c>
    </row>
    <row r="1073" spans="1:9" ht="12.75">
      <c r="A1073" s="70" t="s">
        <v>44</v>
      </c>
      <c r="B1073" s="175" t="s">
        <v>335</v>
      </c>
      <c r="C1073" s="113">
        <v>21</v>
      </c>
      <c r="D1073" s="70" t="s">
        <v>199</v>
      </c>
      <c r="E1073" s="179">
        <v>0</v>
      </c>
      <c r="F1073" s="179">
        <v>0</v>
      </c>
      <c r="G1073" s="135">
        <f t="shared" si="39"/>
        <v>0</v>
      </c>
      <c r="H1073" s="135">
        <f t="shared" si="40"/>
        <v>0</v>
      </c>
      <c r="I1073" s="135">
        <f t="shared" si="41"/>
        <v>0</v>
      </c>
    </row>
    <row r="1074" spans="1:9" ht="12.75">
      <c r="A1074" s="70" t="s">
        <v>319</v>
      </c>
      <c r="B1074" s="87" t="s">
        <v>337</v>
      </c>
      <c r="C1074" s="113">
        <v>1</v>
      </c>
      <c r="D1074" s="70" t="s">
        <v>22</v>
      </c>
      <c r="E1074" s="179">
        <v>0</v>
      </c>
      <c r="F1074" s="179">
        <v>0</v>
      </c>
      <c r="G1074" s="135">
        <f t="shared" si="39"/>
        <v>0</v>
      </c>
      <c r="H1074" s="135">
        <f t="shared" si="40"/>
        <v>0</v>
      </c>
      <c r="I1074" s="135">
        <f t="shared" si="41"/>
        <v>0</v>
      </c>
    </row>
    <row r="1075" spans="1:9" ht="12.75">
      <c r="A1075" s="70"/>
      <c r="B1075" s="87"/>
      <c r="C1075" s="43"/>
      <c r="D1075" s="70"/>
      <c r="E1075" s="113"/>
      <c r="F1075" s="113"/>
      <c r="G1075" s="113"/>
      <c r="H1075" s="113"/>
      <c r="I1075" s="113"/>
    </row>
    <row r="1076" spans="1:9" ht="12.75">
      <c r="A1076" s="70"/>
      <c r="B1076" s="87"/>
      <c r="C1076" s="43"/>
      <c r="D1076" s="70"/>
      <c r="E1076" s="113"/>
      <c r="F1076" s="113"/>
      <c r="G1076" s="113"/>
      <c r="H1076" s="113"/>
      <c r="I1076" s="113"/>
    </row>
    <row r="1077" spans="1:9" ht="12.75">
      <c r="A1077" s="70"/>
      <c r="B1077" s="87"/>
      <c r="C1077" s="43"/>
      <c r="D1077" s="70"/>
      <c r="E1077" s="113"/>
      <c r="F1077" s="113"/>
      <c r="G1077" s="113"/>
      <c r="H1077" s="113"/>
      <c r="I1077" s="113"/>
    </row>
    <row r="1078" spans="1:9" ht="12.75">
      <c r="A1078" s="70"/>
      <c r="B1078" s="87"/>
      <c r="C1078" s="43"/>
      <c r="D1078" s="70"/>
      <c r="E1078" s="113"/>
      <c r="F1078" s="113"/>
      <c r="G1078" s="113"/>
      <c r="H1078" s="113"/>
      <c r="I1078" s="113"/>
    </row>
    <row r="1079" spans="1:9" ht="12.75">
      <c r="A1079" s="70"/>
      <c r="B1079" s="87"/>
      <c r="C1079" s="43"/>
      <c r="D1079" s="70"/>
      <c r="E1079" s="113"/>
      <c r="F1079" s="113"/>
      <c r="G1079" s="113"/>
      <c r="H1079" s="113"/>
      <c r="I1079" s="113"/>
    </row>
    <row r="1080" spans="1:9" ht="12.75">
      <c r="A1080" s="70"/>
      <c r="B1080" s="87"/>
      <c r="C1080" s="43"/>
      <c r="D1080" s="70"/>
      <c r="E1080" s="113"/>
      <c r="F1080" s="113"/>
      <c r="G1080" s="113"/>
      <c r="H1080" s="113"/>
      <c r="I1080" s="113"/>
    </row>
    <row r="1081" spans="1:9" ht="12.75">
      <c r="A1081" s="70"/>
      <c r="B1081" s="87"/>
      <c r="C1081" s="43"/>
      <c r="D1081" s="70"/>
      <c r="E1081" s="113"/>
      <c r="F1081" s="113"/>
      <c r="G1081" s="113"/>
      <c r="H1081" s="113"/>
      <c r="I1081" s="113"/>
    </row>
    <row r="1082" spans="1:9" ht="12.75">
      <c r="A1082" s="70"/>
      <c r="B1082" s="87"/>
      <c r="C1082" s="43"/>
      <c r="D1082" s="70"/>
      <c r="E1082" s="113"/>
      <c r="F1082" s="113"/>
      <c r="G1082" s="113"/>
      <c r="H1082" s="113"/>
      <c r="I1082" s="113"/>
    </row>
    <row r="1083" spans="1:9" ht="12.75">
      <c r="A1083" s="70"/>
      <c r="B1083" s="87"/>
      <c r="C1083" s="43"/>
      <c r="D1083" s="70"/>
      <c r="E1083" s="113"/>
      <c r="F1083" s="113"/>
      <c r="G1083" s="113"/>
      <c r="H1083" s="113"/>
      <c r="I1083" s="113"/>
    </row>
    <row r="1084" spans="1:9" ht="12.75">
      <c r="A1084" s="70"/>
      <c r="B1084" s="87"/>
      <c r="C1084" s="43"/>
      <c r="D1084" s="70"/>
      <c r="E1084" s="113"/>
      <c r="F1084" s="113"/>
      <c r="G1084" s="113"/>
      <c r="H1084" s="113"/>
      <c r="I1084" s="113"/>
    </row>
    <row r="1085" spans="1:9" ht="12.75">
      <c r="A1085" s="70"/>
      <c r="B1085" s="87"/>
      <c r="C1085" s="43"/>
      <c r="D1085" s="70"/>
      <c r="E1085" s="113"/>
      <c r="F1085" s="113"/>
      <c r="G1085" s="113"/>
      <c r="H1085" s="113"/>
      <c r="I1085" s="113"/>
    </row>
    <row r="1086" spans="1:9" ht="12.75">
      <c r="A1086" s="70"/>
      <c r="B1086" s="87"/>
      <c r="C1086" s="43"/>
      <c r="D1086" s="70"/>
      <c r="E1086" s="113"/>
      <c r="F1086" s="113"/>
      <c r="G1086" s="113"/>
      <c r="H1086" s="113"/>
      <c r="I1086" s="113"/>
    </row>
    <row r="1087" spans="1:9" ht="12.75">
      <c r="A1087" s="70"/>
      <c r="B1087" s="87"/>
      <c r="C1087" s="43"/>
      <c r="D1087" s="70"/>
      <c r="E1087" s="113"/>
      <c r="F1087" s="113"/>
      <c r="G1087" s="113"/>
      <c r="H1087" s="113"/>
      <c r="I1087" s="113"/>
    </row>
    <row r="1088" spans="1:9" ht="12.75">
      <c r="A1088" s="70"/>
      <c r="B1088" s="87"/>
      <c r="C1088" s="43"/>
      <c r="D1088" s="70"/>
      <c r="E1088" s="113"/>
      <c r="F1088" s="113"/>
      <c r="G1088" s="113"/>
      <c r="H1088" s="113"/>
      <c r="I1088" s="113"/>
    </row>
    <row r="1089" spans="1:9" ht="12.75">
      <c r="A1089" s="70"/>
      <c r="B1089" s="87"/>
      <c r="C1089" s="43"/>
      <c r="D1089" s="70"/>
      <c r="E1089" s="113"/>
      <c r="F1089" s="113"/>
      <c r="G1089" s="113"/>
      <c r="H1089" s="113"/>
      <c r="I1089" s="113"/>
    </row>
    <row r="1090" spans="1:9" ht="12.75">
      <c r="A1090" s="70"/>
      <c r="B1090" s="87"/>
      <c r="C1090" s="43"/>
      <c r="D1090" s="70"/>
      <c r="E1090" s="113"/>
      <c r="F1090" s="113"/>
      <c r="G1090" s="113"/>
      <c r="H1090" s="113"/>
      <c r="I1090" s="113"/>
    </row>
    <row r="1091" spans="1:9" ht="12.75">
      <c r="A1091" s="70"/>
      <c r="B1091" s="87"/>
      <c r="C1091" s="43"/>
      <c r="D1091" s="70"/>
      <c r="E1091" s="113"/>
      <c r="F1091" s="113"/>
      <c r="G1091" s="113"/>
      <c r="H1091" s="113"/>
      <c r="I1091" s="113"/>
    </row>
    <row r="1092" spans="1:9" ht="12.75">
      <c r="A1092" s="70"/>
      <c r="B1092" s="87"/>
      <c r="C1092" s="43"/>
      <c r="D1092" s="70"/>
      <c r="E1092" s="113"/>
      <c r="F1092" s="113"/>
      <c r="G1092" s="113"/>
      <c r="H1092" s="113"/>
      <c r="I1092" s="113"/>
    </row>
    <row r="1093" spans="1:9" ht="12.75">
      <c r="A1093" s="70"/>
      <c r="B1093" s="87"/>
      <c r="C1093" s="43"/>
      <c r="D1093" s="70"/>
      <c r="E1093" s="113"/>
      <c r="F1093" s="113"/>
      <c r="G1093" s="113"/>
      <c r="H1093" s="113"/>
      <c r="I1093" s="113"/>
    </row>
    <row r="1094" spans="1:9" ht="12.75">
      <c r="A1094" s="70"/>
      <c r="B1094" s="87"/>
      <c r="C1094" s="43"/>
      <c r="D1094" s="70"/>
      <c r="E1094" s="113"/>
      <c r="F1094" s="113"/>
      <c r="G1094" s="113"/>
      <c r="H1094" s="113"/>
      <c r="I1094" s="113"/>
    </row>
    <row r="1095" spans="1:9" ht="12.75">
      <c r="A1095" s="70"/>
      <c r="B1095" s="87"/>
      <c r="C1095" s="43"/>
      <c r="D1095" s="70"/>
      <c r="E1095" s="113"/>
      <c r="F1095" s="113"/>
      <c r="G1095" s="113"/>
      <c r="H1095" s="113"/>
      <c r="I1095" s="113"/>
    </row>
    <row r="1096" spans="1:9" ht="12.75">
      <c r="A1096" s="70"/>
      <c r="B1096" s="87"/>
      <c r="C1096" s="43"/>
      <c r="D1096" s="70"/>
      <c r="E1096" s="113"/>
      <c r="F1096" s="113"/>
      <c r="G1096" s="113"/>
      <c r="H1096" s="113"/>
      <c r="I1096" s="113"/>
    </row>
    <row r="1097" spans="1:9" ht="12.75">
      <c r="A1097" s="70"/>
      <c r="B1097" s="87"/>
      <c r="C1097" s="43"/>
      <c r="D1097" s="70"/>
      <c r="E1097" s="113"/>
      <c r="F1097" s="113"/>
      <c r="G1097" s="113"/>
      <c r="H1097" s="113"/>
      <c r="I1097" s="113"/>
    </row>
    <row r="1098" spans="1:9" ht="12.75">
      <c r="A1098" s="70"/>
      <c r="B1098" s="87"/>
      <c r="C1098" s="43"/>
      <c r="D1098" s="70"/>
      <c r="E1098" s="113"/>
      <c r="F1098" s="113"/>
      <c r="G1098" s="113"/>
      <c r="H1098" s="113"/>
      <c r="I1098" s="113"/>
    </row>
    <row r="1099" spans="1:9" ht="12.75">
      <c r="A1099" s="70"/>
      <c r="B1099" s="87"/>
      <c r="C1099" s="43"/>
      <c r="D1099" s="70"/>
      <c r="E1099" s="113"/>
      <c r="F1099" s="113"/>
      <c r="G1099" s="113"/>
      <c r="H1099" s="113"/>
      <c r="I1099" s="113"/>
    </row>
    <row r="1100" spans="1:9" ht="12.75">
      <c r="A1100" s="70"/>
      <c r="B1100" s="87"/>
      <c r="C1100" s="43"/>
      <c r="D1100" s="70"/>
      <c r="E1100" s="113"/>
      <c r="F1100" s="113"/>
      <c r="G1100" s="113"/>
      <c r="H1100" s="113"/>
      <c r="I1100" s="113"/>
    </row>
    <row r="1101" spans="1:9" ht="12.75">
      <c r="A1101" s="70"/>
      <c r="B1101" s="114"/>
      <c r="C1101" s="43"/>
      <c r="D1101" s="70"/>
      <c r="E1101" s="113"/>
      <c r="F1101" s="113"/>
      <c r="G1101" s="113"/>
      <c r="H1101" s="113"/>
      <c r="I1101" s="113"/>
    </row>
    <row r="1102" spans="1:9" ht="12.75">
      <c r="A1102" s="70"/>
      <c r="B1102" s="87"/>
      <c r="C1102" s="43"/>
      <c r="D1102" s="70"/>
      <c r="E1102" s="113"/>
      <c r="F1102" s="113"/>
      <c r="G1102" s="113"/>
      <c r="H1102" s="113"/>
      <c r="I1102" s="113"/>
    </row>
    <row r="1103" spans="1:9" ht="12.75">
      <c r="A1103" s="115"/>
      <c r="B1103" s="116"/>
      <c r="C1103" s="50"/>
      <c r="D1103" s="115"/>
      <c r="E1103" s="117"/>
      <c r="F1103" s="117"/>
      <c r="G1103" s="117"/>
      <c r="H1103" s="117"/>
      <c r="I1103" s="117"/>
    </row>
    <row r="1104" spans="1:9" ht="13.5" thickBot="1">
      <c r="A1104" s="259" t="s">
        <v>338</v>
      </c>
      <c r="B1104" s="260"/>
      <c r="C1104" s="260"/>
      <c r="D1104" s="261"/>
      <c r="E1104" s="130"/>
      <c r="F1104" s="130"/>
      <c r="G1104" s="130"/>
      <c r="H1104" s="130"/>
      <c r="I1104" s="127">
        <f>SUM(I1061:I1103)</f>
        <v>0</v>
      </c>
    </row>
    <row r="1105" spans="1:9" ht="13.5" thickTop="1">
      <c r="A1105" s="262" t="s">
        <v>28</v>
      </c>
      <c r="B1105" s="263"/>
      <c r="C1105" s="263"/>
      <c r="D1105" s="264"/>
      <c r="E1105" s="131"/>
      <c r="F1105" s="131"/>
      <c r="G1105" s="131"/>
      <c r="H1105" s="131"/>
      <c r="I1105" s="131"/>
    </row>
    <row r="1106" ht="12.75">
      <c r="L1106" s="118" t="e">
        <f>SUM(SUMMARY!#REF!+SUMMARY!#REF!)</f>
        <v>#REF!</v>
      </c>
    </row>
  </sheetData>
  <sheetProtection selectLockedCells="1"/>
  <mergeCells count="24">
    <mergeCell ref="A1105:D1105"/>
    <mergeCell ref="A841:D841"/>
    <mergeCell ref="A842:D842"/>
    <mergeCell ref="A900:D900"/>
    <mergeCell ref="A940:D940"/>
    <mergeCell ref="A899:D899"/>
    <mergeCell ref="A941:D941"/>
    <mergeCell ref="A1056:D1056"/>
    <mergeCell ref="A636:D636"/>
    <mergeCell ref="A693:D693"/>
    <mergeCell ref="A694:D694"/>
    <mergeCell ref="A743:D743"/>
    <mergeCell ref="A744:D744"/>
    <mergeCell ref="A1104:D1104"/>
    <mergeCell ref="A794:D794"/>
    <mergeCell ref="A1057:D1057"/>
    <mergeCell ref="A637:D637"/>
    <mergeCell ref="A793:D793"/>
    <mergeCell ref="A66:D66"/>
    <mergeCell ref="A67:D67"/>
    <mergeCell ref="A113:D113"/>
    <mergeCell ref="A114:D114"/>
    <mergeCell ref="A550:D550"/>
    <mergeCell ref="A551:D551"/>
  </mergeCells>
  <printOptions horizontalCentered="1"/>
  <pageMargins left="0.13" right="0.15" top="1" bottom="0.85" header="0.5" footer="0.5"/>
  <pageSetup horizontalDpi="600" verticalDpi="600" orientation="portrait" paperSize="9" scale="77" r:id="rId1"/>
  <headerFooter alignWithMargins="0">
    <oddHeader>&amp;L&amp;8BOQ - HEALTH CARE CENTER AT GA.VILLINGILI - CONSTRUCTION OF PHASE - I (02 STOREY) OF 04 STOREY - STRUCTURE &amp; FINISHING&amp;R&amp;8BILL OF QUANTITIES</oddHeader>
    <oddFooter>&amp;C&amp;8BY : THANA&amp;R&amp;8PAGE: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thana</dc:creator>
  <cp:keywords/>
  <dc:description/>
  <cp:lastModifiedBy>AISHATH NADHEEMA</cp:lastModifiedBy>
  <cp:lastPrinted>2016-01-26T13:49:23Z</cp:lastPrinted>
  <dcterms:created xsi:type="dcterms:W3CDTF">1996-10-14T23:33:28Z</dcterms:created>
  <dcterms:modified xsi:type="dcterms:W3CDTF">2016-07-30T06:39:17Z</dcterms:modified>
  <cp:category/>
  <cp:version/>
  <cp:contentType/>
  <cp:contentStatus/>
</cp:coreProperties>
</file>